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zawa\Desktop\"/>
    </mc:Choice>
  </mc:AlternateContent>
  <bookViews>
    <workbookView xWindow="-105" yWindow="-105" windowWidth="19425" windowHeight="10305" tabRatio="977" activeTab="1"/>
  </bookViews>
  <sheets>
    <sheet name="表紙" sheetId="24" r:id="rId1"/>
    <sheet name="コメント" sheetId="26" r:id="rId2"/>
    <sheet name="公表予定" sheetId="25" r:id="rId3"/>
    <sheet name="推計方法" sheetId="27" r:id="rId4"/>
    <sheet name="概要ｸﾞﾗﾌ" sheetId="33" r:id="rId5"/>
    <sheet name="統計表1" sheetId="30" r:id="rId6"/>
    <sheet name="統計表2" sheetId="29" r:id="rId7"/>
    <sheet name="統計表3" sheetId="32" r:id="rId8"/>
    <sheet name="統計表4" sheetId="31" r:id="rId9"/>
  </sheets>
  <calcPr calcId="162913"/>
</workbook>
</file>

<file path=xl/calcChain.xml><?xml version="1.0" encoding="utf-8"?>
<calcChain xmlns="http://schemas.openxmlformats.org/spreadsheetml/2006/main">
  <c r="V67" i="32" l="1"/>
  <c r="U67" i="32"/>
  <c r="T67" i="32"/>
  <c r="V66" i="32"/>
  <c r="U66" i="32"/>
  <c r="T66" i="32"/>
  <c r="V65" i="32"/>
  <c r="U65" i="32"/>
  <c r="T65" i="32"/>
  <c r="V64" i="32"/>
  <c r="T64" i="32"/>
  <c r="N16" i="32"/>
  <c r="J16" i="32"/>
  <c r="F16" i="32"/>
  <c r="V63" i="32"/>
  <c r="U63" i="32"/>
  <c r="T63" i="32"/>
  <c r="V62" i="32"/>
  <c r="U62" i="32"/>
  <c r="T62" i="32"/>
  <c r="V61" i="32"/>
  <c r="T61" i="32"/>
  <c r="O15" i="32"/>
  <c r="N15" i="32"/>
  <c r="K15" i="32"/>
  <c r="J15" i="32"/>
  <c r="F15" i="32"/>
  <c r="C15" i="32"/>
  <c r="V60" i="32"/>
  <c r="U60" i="32"/>
  <c r="T60" i="32"/>
  <c r="V59" i="32"/>
  <c r="U59" i="32"/>
  <c r="T59" i="32"/>
  <c r="V58" i="32"/>
  <c r="U58" i="32"/>
  <c r="T58" i="32"/>
  <c r="V57" i="32"/>
  <c r="U57" i="32"/>
  <c r="T57" i="32"/>
  <c r="V56" i="32"/>
  <c r="U56" i="32"/>
  <c r="T56" i="32"/>
  <c r="S14" i="32"/>
  <c r="T55" i="32"/>
  <c r="N14" i="32"/>
  <c r="K14" i="32"/>
  <c r="J14" i="32"/>
  <c r="G14" i="32"/>
  <c r="F14" i="32"/>
  <c r="C14" i="32"/>
  <c r="V54" i="32"/>
  <c r="U54" i="32"/>
  <c r="T54" i="32"/>
  <c r="V53" i="32"/>
  <c r="U53" i="32"/>
  <c r="T53" i="32"/>
  <c r="V52" i="32"/>
  <c r="U52" i="32"/>
  <c r="T52" i="32"/>
  <c r="V51" i="32"/>
  <c r="U51" i="32"/>
  <c r="T51" i="32"/>
  <c r="V50" i="32"/>
  <c r="U50" i="32"/>
  <c r="T50" i="32"/>
  <c r="V49" i="32"/>
  <c r="U49" i="32"/>
  <c r="T49" i="32"/>
  <c r="V48" i="32"/>
  <c r="U48" i="32"/>
  <c r="T48" i="32"/>
  <c r="V47" i="32"/>
  <c r="T47" i="32"/>
  <c r="O13" i="32"/>
  <c r="N13" i="32"/>
  <c r="K13" i="32"/>
  <c r="J13" i="32"/>
  <c r="F13" i="32"/>
  <c r="C13" i="32"/>
  <c r="V46" i="32"/>
  <c r="U46" i="32"/>
  <c r="T46" i="32"/>
  <c r="V45" i="32"/>
  <c r="U45" i="32"/>
  <c r="T45" i="32"/>
  <c r="V44" i="32"/>
  <c r="U44" i="32"/>
  <c r="T44" i="32"/>
  <c r="V43" i="32"/>
  <c r="U43" i="32"/>
  <c r="T43" i="32"/>
  <c r="V42" i="32"/>
  <c r="T42" i="32"/>
  <c r="N12" i="32"/>
  <c r="J12" i="32"/>
  <c r="F12" i="32"/>
  <c r="V41" i="32"/>
  <c r="U41" i="32"/>
  <c r="T41" i="32"/>
  <c r="V40" i="32"/>
  <c r="U40" i="32"/>
  <c r="T40" i="32"/>
  <c r="V39" i="32"/>
  <c r="U39" i="32"/>
  <c r="T39" i="32"/>
  <c r="V38" i="32"/>
  <c r="U38" i="32"/>
  <c r="T38" i="32"/>
  <c r="V37" i="32"/>
  <c r="U37" i="32"/>
  <c r="T37" i="32"/>
  <c r="O69" i="32"/>
  <c r="G69" i="32"/>
  <c r="V36" i="32"/>
  <c r="U36" i="32"/>
  <c r="T36" i="32"/>
  <c r="V35" i="32"/>
  <c r="T35" i="32"/>
  <c r="O11" i="32"/>
  <c r="N11" i="32"/>
  <c r="K11" i="32"/>
  <c r="J11" i="32"/>
  <c r="F11" i="32"/>
  <c r="C11" i="32"/>
  <c r="V34" i="32"/>
  <c r="U34" i="32"/>
  <c r="T34" i="32"/>
  <c r="V33" i="32"/>
  <c r="U33" i="32"/>
  <c r="T33" i="32"/>
  <c r="V32" i="32"/>
  <c r="U32" i="32"/>
  <c r="T32" i="32"/>
  <c r="V31" i="32"/>
  <c r="U31" i="32"/>
  <c r="T31" i="32"/>
  <c r="V30" i="32"/>
  <c r="U30" i="32"/>
  <c r="T30" i="32"/>
  <c r="V29" i="32"/>
  <c r="U29" i="32"/>
  <c r="T29" i="32"/>
  <c r="O10" i="32"/>
  <c r="K10" i="32"/>
  <c r="G10" i="32"/>
  <c r="C10" i="32"/>
  <c r="V28" i="32"/>
  <c r="U28" i="32"/>
  <c r="T28" i="32"/>
  <c r="V27" i="32"/>
  <c r="U27" i="32"/>
  <c r="T27" i="32"/>
  <c r="V26" i="32"/>
  <c r="U26" i="32"/>
  <c r="T26" i="32"/>
  <c r="V25" i="32"/>
  <c r="U25" i="32"/>
  <c r="T25" i="32"/>
  <c r="V24" i="32"/>
  <c r="U24" i="32"/>
  <c r="T24" i="32"/>
  <c r="V23" i="32"/>
  <c r="U23" i="32"/>
  <c r="T23" i="32"/>
  <c r="O9" i="32"/>
  <c r="K9" i="32"/>
  <c r="G9" i="32"/>
  <c r="C9" i="32"/>
  <c r="V22" i="32"/>
  <c r="U22" i="32"/>
  <c r="T22" i="32"/>
  <c r="V21" i="32"/>
  <c r="U21" i="32"/>
  <c r="T21" i="32"/>
  <c r="V20" i="32"/>
  <c r="U20" i="32"/>
  <c r="T20" i="32"/>
  <c r="V19" i="32"/>
  <c r="U19" i="32"/>
  <c r="T19" i="32"/>
  <c r="O8" i="32"/>
  <c r="K8" i="32"/>
  <c r="G8" i="32"/>
  <c r="C8" i="32"/>
  <c r="V18" i="32"/>
  <c r="U18" i="32"/>
  <c r="Q69" i="32"/>
  <c r="T69" i="32" s="1"/>
  <c r="P69" i="32"/>
  <c r="N69" i="32"/>
  <c r="M69" i="32"/>
  <c r="L69" i="32"/>
  <c r="K69" i="32"/>
  <c r="J69" i="32"/>
  <c r="I69" i="32"/>
  <c r="H69" i="32"/>
  <c r="F69" i="32"/>
  <c r="E69" i="32"/>
  <c r="D69" i="32"/>
  <c r="C69" i="32"/>
  <c r="T16" i="32"/>
  <c r="S16" i="32"/>
  <c r="Q16" i="32"/>
  <c r="P16" i="32"/>
  <c r="O16" i="32"/>
  <c r="M16" i="32"/>
  <c r="L16" i="32"/>
  <c r="K16" i="32"/>
  <c r="I16" i="32"/>
  <c r="H16" i="32"/>
  <c r="G16" i="32"/>
  <c r="E16" i="32"/>
  <c r="D16" i="32"/>
  <c r="C16" i="32"/>
  <c r="T15" i="32"/>
  <c r="Q15" i="32"/>
  <c r="P15" i="32"/>
  <c r="M15" i="32"/>
  <c r="L15" i="32"/>
  <c r="I15" i="32"/>
  <c r="H15" i="32"/>
  <c r="G15" i="32"/>
  <c r="E15" i="32"/>
  <c r="D15" i="32"/>
  <c r="T14" i="32"/>
  <c r="Q14" i="32"/>
  <c r="P14" i="32"/>
  <c r="O14" i="32"/>
  <c r="M14" i="32"/>
  <c r="L14" i="32"/>
  <c r="I14" i="32"/>
  <c r="H14" i="32"/>
  <c r="E14" i="32"/>
  <c r="D14" i="32"/>
  <c r="T13" i="32"/>
  <c r="Q13" i="32"/>
  <c r="P13" i="32"/>
  <c r="M13" i="32"/>
  <c r="L13" i="32"/>
  <c r="I13" i="32"/>
  <c r="H13" i="32"/>
  <c r="G13" i="32"/>
  <c r="E13" i="32"/>
  <c r="D13" i="32"/>
  <c r="T12" i="32"/>
  <c r="S12" i="32"/>
  <c r="Q12" i="32"/>
  <c r="P12" i="32"/>
  <c r="O12" i="32"/>
  <c r="M12" i="32"/>
  <c r="L12" i="32"/>
  <c r="K12" i="32"/>
  <c r="I12" i="32"/>
  <c r="H12" i="32"/>
  <c r="G12" i="32"/>
  <c r="E12" i="32"/>
  <c r="D12" i="32"/>
  <c r="D6" i="32" s="1"/>
  <c r="C12" i="32"/>
  <c r="T11" i="32"/>
  <c r="Q11" i="32"/>
  <c r="P11" i="32"/>
  <c r="M11" i="32"/>
  <c r="L11" i="32"/>
  <c r="L6" i="32" s="1"/>
  <c r="I11" i="32"/>
  <c r="H11" i="32"/>
  <c r="G11" i="32"/>
  <c r="E11" i="32"/>
  <c r="D11" i="32"/>
  <c r="R10" i="32"/>
  <c r="U10" i="32" s="1"/>
  <c r="Q10" i="32"/>
  <c r="P10" i="32"/>
  <c r="T10" i="32" s="1"/>
  <c r="N10" i="32"/>
  <c r="M10" i="32"/>
  <c r="L10" i="32"/>
  <c r="J10" i="32"/>
  <c r="I10" i="32"/>
  <c r="H10" i="32"/>
  <c r="F10" i="32"/>
  <c r="E10" i="32"/>
  <c r="D10" i="32"/>
  <c r="R9" i="32"/>
  <c r="U9" i="32" s="1"/>
  <c r="Q9" i="32"/>
  <c r="P9" i="32"/>
  <c r="T9" i="32" s="1"/>
  <c r="N9" i="32"/>
  <c r="M9" i="32"/>
  <c r="L9" i="32"/>
  <c r="J9" i="32"/>
  <c r="I9" i="32"/>
  <c r="H9" i="32"/>
  <c r="F9" i="32"/>
  <c r="E9" i="32"/>
  <c r="D9" i="32"/>
  <c r="R8" i="32"/>
  <c r="U8" i="32" s="1"/>
  <c r="Q8" i="32"/>
  <c r="P8" i="32"/>
  <c r="T8" i="32" s="1"/>
  <c r="N8" i="32"/>
  <c r="M8" i="32"/>
  <c r="L8" i="32"/>
  <c r="J8" i="32"/>
  <c r="I8" i="32"/>
  <c r="H8" i="32"/>
  <c r="F8" i="32"/>
  <c r="E8" i="32"/>
  <c r="D8" i="32"/>
  <c r="S7" i="32"/>
  <c r="R7" i="32"/>
  <c r="U7" i="32" s="1"/>
  <c r="Q7" i="32"/>
  <c r="P7" i="32"/>
  <c r="T7" i="32" s="1"/>
  <c r="O7" i="32"/>
  <c r="N7" i="32"/>
  <c r="M7" i="32"/>
  <c r="L7" i="32"/>
  <c r="K7" i="32"/>
  <c r="J7" i="32"/>
  <c r="I7" i="32"/>
  <c r="H7" i="32"/>
  <c r="G7" i="32"/>
  <c r="F7" i="32"/>
  <c r="E7" i="32"/>
  <c r="D7" i="32"/>
  <c r="C7" i="32"/>
  <c r="Q6" i="32"/>
  <c r="P6" i="32"/>
  <c r="T6" i="32" s="1"/>
  <c r="N6" i="32"/>
  <c r="M6" i="32"/>
  <c r="J6" i="32"/>
  <c r="I6" i="32"/>
  <c r="H6" i="32"/>
  <c r="F6" i="32"/>
  <c r="E6" i="32"/>
  <c r="L64" i="29"/>
  <c r="K64" i="29"/>
  <c r="J64" i="29"/>
  <c r="I64" i="29"/>
  <c r="H64" i="29"/>
  <c r="G64" i="29"/>
  <c r="F64" i="29"/>
  <c r="E64" i="29"/>
  <c r="D64" i="29"/>
  <c r="C64" i="29"/>
  <c r="W63" i="29"/>
  <c r="S63" i="29"/>
  <c r="O63" i="29"/>
  <c r="L63" i="29"/>
  <c r="K63" i="29"/>
  <c r="J63" i="29"/>
  <c r="I63" i="29"/>
  <c r="H63" i="29"/>
  <c r="G63" i="29"/>
  <c r="F63" i="29"/>
  <c r="E63" i="29"/>
  <c r="D63" i="29"/>
  <c r="C63" i="29"/>
  <c r="Q62" i="29"/>
  <c r="L62" i="29"/>
  <c r="K62" i="29"/>
  <c r="J62" i="29"/>
  <c r="I62" i="29"/>
  <c r="H62" i="29"/>
  <c r="G62" i="29"/>
  <c r="F62" i="29"/>
  <c r="E62" i="29"/>
  <c r="D62" i="29"/>
  <c r="C62" i="29"/>
  <c r="W61" i="29"/>
  <c r="S61" i="29"/>
  <c r="O61" i="29"/>
  <c r="L61" i="29"/>
  <c r="K61" i="29"/>
  <c r="J61" i="29"/>
  <c r="I61" i="29"/>
  <c r="H61" i="29"/>
  <c r="G61" i="29"/>
  <c r="F61" i="29"/>
  <c r="E61" i="29"/>
  <c r="D61" i="29"/>
  <c r="C61" i="29"/>
  <c r="L60" i="29"/>
  <c r="K60" i="29"/>
  <c r="J60" i="29"/>
  <c r="I60" i="29"/>
  <c r="H60" i="29"/>
  <c r="G60" i="29"/>
  <c r="F60" i="29"/>
  <c r="E60" i="29"/>
  <c r="D60" i="29"/>
  <c r="C60" i="29"/>
  <c r="W59" i="29"/>
  <c r="S59" i="29"/>
  <c r="O59" i="29"/>
  <c r="L59" i="29"/>
  <c r="K59" i="29"/>
  <c r="J59" i="29"/>
  <c r="I59" i="29"/>
  <c r="H59" i="29"/>
  <c r="G59" i="29"/>
  <c r="F59" i="29"/>
  <c r="E59" i="29"/>
  <c r="D59" i="29"/>
  <c r="C59" i="29"/>
  <c r="Q58" i="29"/>
  <c r="L58" i="29"/>
  <c r="K58" i="29"/>
  <c r="J58" i="29"/>
  <c r="I58" i="29"/>
  <c r="H58" i="29"/>
  <c r="G58" i="29"/>
  <c r="F58" i="29"/>
  <c r="E58" i="29"/>
  <c r="D58" i="29"/>
  <c r="C58" i="29"/>
  <c r="W57" i="29"/>
  <c r="S57" i="29"/>
  <c r="O57" i="29"/>
  <c r="L57" i="29"/>
  <c r="K57" i="29"/>
  <c r="J57" i="29"/>
  <c r="I57" i="29"/>
  <c r="H57" i="29"/>
  <c r="G57" i="29"/>
  <c r="F57" i="29"/>
  <c r="E57" i="29"/>
  <c r="D57" i="29"/>
  <c r="C57" i="29"/>
  <c r="L56" i="29"/>
  <c r="K56" i="29"/>
  <c r="J56" i="29"/>
  <c r="I56" i="29"/>
  <c r="H56" i="29"/>
  <c r="G56" i="29"/>
  <c r="F56" i="29"/>
  <c r="E56" i="29"/>
  <c r="D56" i="29"/>
  <c r="C56" i="29"/>
  <c r="W55" i="29"/>
  <c r="S55" i="29"/>
  <c r="O55" i="29"/>
  <c r="L55" i="29"/>
  <c r="K55" i="29"/>
  <c r="J55" i="29"/>
  <c r="I55" i="29"/>
  <c r="H55" i="29"/>
  <c r="G55" i="29"/>
  <c r="F55" i="29"/>
  <c r="E55" i="29"/>
  <c r="D55" i="29"/>
  <c r="C55" i="29"/>
  <c r="Q54" i="29"/>
  <c r="L54" i="29"/>
  <c r="K54" i="29"/>
  <c r="J54" i="29"/>
  <c r="I54" i="29"/>
  <c r="H54" i="29"/>
  <c r="G54" i="29"/>
  <c r="F54" i="29"/>
  <c r="E54" i="29"/>
  <c r="D54" i="29"/>
  <c r="C54" i="29"/>
  <c r="W49" i="29"/>
  <c r="S49" i="29"/>
  <c r="O49" i="29"/>
  <c r="L49" i="29"/>
  <c r="K49" i="29"/>
  <c r="J49" i="29"/>
  <c r="I49" i="29"/>
  <c r="H49" i="29"/>
  <c r="G49" i="29"/>
  <c r="F49" i="29"/>
  <c r="E49" i="29"/>
  <c r="D49" i="29"/>
  <c r="C49" i="29"/>
  <c r="L48" i="29"/>
  <c r="K48" i="29"/>
  <c r="J48" i="29"/>
  <c r="I48" i="29"/>
  <c r="H48" i="29"/>
  <c r="G48" i="29"/>
  <c r="F48" i="29"/>
  <c r="E48" i="29"/>
  <c r="D48" i="29"/>
  <c r="C48" i="29"/>
  <c r="W47" i="29"/>
  <c r="S47" i="29"/>
  <c r="O47" i="29"/>
  <c r="L47" i="29"/>
  <c r="K47" i="29"/>
  <c r="J47" i="29"/>
  <c r="I47" i="29"/>
  <c r="H47" i="29"/>
  <c r="G47" i="29"/>
  <c r="F47" i="29"/>
  <c r="E47" i="29"/>
  <c r="D47" i="29"/>
  <c r="C47" i="29"/>
  <c r="Q46" i="29"/>
  <c r="L46" i="29"/>
  <c r="K46" i="29"/>
  <c r="J46" i="29"/>
  <c r="I46" i="29"/>
  <c r="H46" i="29"/>
  <c r="G46" i="29"/>
  <c r="F46" i="29"/>
  <c r="E46" i="29"/>
  <c r="D46" i="29"/>
  <c r="C46" i="29"/>
  <c r="W45" i="29"/>
  <c r="S45" i="29"/>
  <c r="O45" i="29"/>
  <c r="L45" i="29"/>
  <c r="K45" i="29"/>
  <c r="J45" i="29"/>
  <c r="I45" i="29"/>
  <c r="H45" i="29"/>
  <c r="G45" i="29"/>
  <c r="F45" i="29"/>
  <c r="E45" i="29"/>
  <c r="D45" i="29"/>
  <c r="C45" i="29"/>
  <c r="L44" i="29"/>
  <c r="K44" i="29"/>
  <c r="J44" i="29"/>
  <c r="I44" i="29"/>
  <c r="H44" i="29"/>
  <c r="G44" i="29"/>
  <c r="F44" i="29"/>
  <c r="E44" i="29"/>
  <c r="D44" i="29"/>
  <c r="C44" i="29"/>
  <c r="W43" i="29"/>
  <c r="S43" i="29"/>
  <c r="O43" i="29"/>
  <c r="L43" i="29"/>
  <c r="K43" i="29"/>
  <c r="J43" i="29"/>
  <c r="I43" i="29"/>
  <c r="H43" i="29"/>
  <c r="G43" i="29"/>
  <c r="F43" i="29"/>
  <c r="E43" i="29"/>
  <c r="D43" i="29"/>
  <c r="C43" i="29"/>
  <c r="Q42" i="29"/>
  <c r="L42" i="29"/>
  <c r="K42" i="29"/>
  <c r="J42" i="29"/>
  <c r="I42" i="29"/>
  <c r="H42" i="29"/>
  <c r="G42" i="29"/>
  <c r="F42" i="29"/>
  <c r="E42" i="29"/>
  <c r="D42" i="29"/>
  <c r="C42" i="29"/>
  <c r="L41" i="29"/>
  <c r="K41" i="29"/>
  <c r="J41" i="29"/>
  <c r="I41" i="29"/>
  <c r="H41" i="29"/>
  <c r="G41" i="29"/>
  <c r="F41" i="29"/>
  <c r="E41" i="29"/>
  <c r="D41" i="29"/>
  <c r="C41" i="29"/>
  <c r="L40" i="29"/>
  <c r="K40" i="29"/>
  <c r="J40" i="29"/>
  <c r="I40" i="29"/>
  <c r="H40" i="29"/>
  <c r="G40" i="29"/>
  <c r="F40" i="29"/>
  <c r="E40" i="29"/>
  <c r="D40" i="29"/>
  <c r="C40" i="29"/>
  <c r="L39" i="29"/>
  <c r="K39" i="29"/>
  <c r="J39" i="29"/>
  <c r="I39" i="29"/>
  <c r="H39" i="29"/>
  <c r="G39" i="29"/>
  <c r="F39" i="29"/>
  <c r="E39" i="29"/>
  <c r="D39" i="29"/>
  <c r="C39" i="29"/>
  <c r="AC32" i="29"/>
  <c r="AB32" i="29"/>
  <c r="AA32" i="29"/>
  <c r="Z32" i="29"/>
  <c r="Q64" i="29"/>
  <c r="P64" i="29"/>
  <c r="O64" i="29"/>
  <c r="N64" i="29"/>
  <c r="M64" i="29"/>
  <c r="AC31" i="29"/>
  <c r="AB31" i="29"/>
  <c r="Z31" i="29"/>
  <c r="Q63" i="29"/>
  <c r="P63" i="29"/>
  <c r="M63" i="29"/>
  <c r="X64" i="29"/>
  <c r="W64" i="29"/>
  <c r="V64" i="29"/>
  <c r="U64" i="29"/>
  <c r="T64" i="29"/>
  <c r="S64" i="29"/>
  <c r="R64" i="29"/>
  <c r="P62" i="29"/>
  <c r="O62" i="29"/>
  <c r="N62" i="29"/>
  <c r="M62" i="29"/>
  <c r="AC29" i="29"/>
  <c r="AB29" i="29"/>
  <c r="U63" i="29"/>
  <c r="T63" i="29"/>
  <c r="Q61" i="29"/>
  <c r="P61" i="29"/>
  <c r="M61" i="29"/>
  <c r="X62" i="29"/>
  <c r="W62" i="29"/>
  <c r="V62" i="29"/>
  <c r="U62" i="29"/>
  <c r="T62" i="29"/>
  <c r="S62" i="29"/>
  <c r="R62" i="29"/>
  <c r="Q60" i="29"/>
  <c r="P60" i="29"/>
  <c r="O60" i="29"/>
  <c r="N60" i="29"/>
  <c r="M60" i="29"/>
  <c r="AC27" i="29"/>
  <c r="AB27" i="29"/>
  <c r="U61" i="29"/>
  <c r="T61" i="29"/>
  <c r="Q59" i="29"/>
  <c r="P59" i="29"/>
  <c r="M59" i="29"/>
  <c r="X60" i="29"/>
  <c r="W60" i="29"/>
  <c r="V60" i="29"/>
  <c r="U60" i="29"/>
  <c r="T60" i="29"/>
  <c r="S60" i="29"/>
  <c r="R60" i="29"/>
  <c r="P58" i="29"/>
  <c r="O58" i="29"/>
  <c r="N58" i="29"/>
  <c r="M58" i="29"/>
  <c r="AC25" i="29"/>
  <c r="AB25" i="29"/>
  <c r="U59" i="29"/>
  <c r="T59" i="29"/>
  <c r="Q57" i="29"/>
  <c r="P57" i="29"/>
  <c r="M57" i="29"/>
  <c r="X58" i="29"/>
  <c r="W58" i="29"/>
  <c r="V58" i="29"/>
  <c r="U58" i="29"/>
  <c r="T58" i="29"/>
  <c r="S58" i="29"/>
  <c r="R58" i="29"/>
  <c r="Q56" i="29"/>
  <c r="P56" i="29"/>
  <c r="O56" i="29"/>
  <c r="N56" i="29"/>
  <c r="M56" i="29"/>
  <c r="AC23" i="29"/>
  <c r="AB23" i="29"/>
  <c r="T57" i="29"/>
  <c r="Q55" i="29"/>
  <c r="P55" i="29"/>
  <c r="M55" i="29"/>
  <c r="X56" i="29"/>
  <c r="W56" i="29"/>
  <c r="V56" i="29"/>
  <c r="U56" i="29"/>
  <c r="T56" i="29"/>
  <c r="S56" i="29"/>
  <c r="R56" i="29"/>
  <c r="P54" i="29"/>
  <c r="O54" i="29"/>
  <c r="N54" i="29"/>
  <c r="M54" i="29"/>
  <c r="AC15" i="29"/>
  <c r="AB15" i="29"/>
  <c r="U49" i="29"/>
  <c r="T49" i="29"/>
  <c r="Q49" i="29"/>
  <c r="P49" i="29"/>
  <c r="M49" i="29"/>
  <c r="X48" i="29"/>
  <c r="W48" i="29"/>
  <c r="V48" i="29"/>
  <c r="U48" i="29"/>
  <c r="T48" i="29"/>
  <c r="S48" i="29"/>
  <c r="R48" i="29"/>
  <c r="Q48" i="29"/>
  <c r="P48" i="29"/>
  <c r="O48" i="29"/>
  <c r="N48" i="29"/>
  <c r="M48" i="29"/>
  <c r="AC13" i="29"/>
  <c r="AB13" i="29"/>
  <c r="U47" i="29"/>
  <c r="T47" i="29"/>
  <c r="Q47" i="29"/>
  <c r="P47" i="29"/>
  <c r="M47" i="29"/>
  <c r="X46" i="29"/>
  <c r="W46" i="29"/>
  <c r="V46" i="29"/>
  <c r="Z12" i="29"/>
  <c r="T46" i="29"/>
  <c r="S46" i="29"/>
  <c r="R46" i="29"/>
  <c r="P46" i="29"/>
  <c r="O46" i="29"/>
  <c r="N46" i="29"/>
  <c r="M46" i="29"/>
  <c r="AC11" i="29"/>
  <c r="AB11" i="29"/>
  <c r="U45" i="29"/>
  <c r="T45" i="29"/>
  <c r="Q45" i="29"/>
  <c r="P45" i="29"/>
  <c r="M45" i="29"/>
  <c r="X44" i="29"/>
  <c r="W44" i="29"/>
  <c r="V44" i="29"/>
  <c r="U44" i="29"/>
  <c r="T44" i="29"/>
  <c r="S44" i="29"/>
  <c r="R44" i="29"/>
  <c r="Q44" i="29"/>
  <c r="P44" i="29"/>
  <c r="O44" i="29"/>
  <c r="N44" i="29"/>
  <c r="M44" i="29"/>
  <c r="AC9" i="29"/>
  <c r="AB9" i="29"/>
  <c r="U43" i="29"/>
  <c r="T43" i="29"/>
  <c r="Q43" i="29"/>
  <c r="P43" i="29"/>
  <c r="M43" i="29"/>
  <c r="Z8" i="29"/>
  <c r="T42" i="29"/>
  <c r="R42" i="29"/>
  <c r="P42" i="29"/>
  <c r="N42" i="29"/>
  <c r="M42" i="29"/>
  <c r="X41" i="29"/>
  <c r="AB7" i="29"/>
  <c r="V41" i="29"/>
  <c r="T41" i="29"/>
  <c r="S41" i="29"/>
  <c r="R41" i="29"/>
  <c r="P41" i="29"/>
  <c r="O41" i="29"/>
  <c r="N41" i="29"/>
  <c r="M41" i="29"/>
  <c r="X40" i="29"/>
  <c r="V40" i="29"/>
  <c r="U40" i="29"/>
  <c r="T40" i="29"/>
  <c r="R40" i="29"/>
  <c r="Q40" i="29"/>
  <c r="P40" i="29"/>
  <c r="N40" i="29"/>
  <c r="M40" i="29"/>
  <c r="X39" i="29"/>
  <c r="W39" i="29"/>
  <c r="V39" i="29"/>
  <c r="T39" i="29"/>
  <c r="S39" i="29"/>
  <c r="R39" i="29"/>
  <c r="P39" i="29"/>
  <c r="N39" i="29"/>
  <c r="M39" i="29"/>
  <c r="N214" i="30"/>
  <c r="M214" i="30"/>
  <c r="K213" i="30"/>
  <c r="J213" i="30"/>
  <c r="H212" i="30"/>
  <c r="G212" i="30"/>
  <c r="E211" i="30"/>
  <c r="D211" i="30"/>
  <c r="O209" i="30"/>
  <c r="N209" i="30"/>
  <c r="L208" i="30"/>
  <c r="K208" i="30"/>
  <c r="I207" i="30"/>
  <c r="H207" i="30"/>
  <c r="F206" i="30"/>
  <c r="E206" i="30"/>
  <c r="C205" i="30"/>
  <c r="O199" i="30"/>
  <c r="N199" i="30"/>
  <c r="M199" i="30"/>
  <c r="L199" i="30"/>
  <c r="K199" i="30"/>
  <c r="J199" i="30"/>
  <c r="I199" i="30"/>
  <c r="H199" i="30"/>
  <c r="G199" i="30"/>
  <c r="F199" i="30"/>
  <c r="E199" i="30"/>
  <c r="D199" i="30"/>
  <c r="C199" i="30"/>
  <c r="O198" i="30"/>
  <c r="N198" i="30"/>
  <c r="M198" i="30"/>
  <c r="L198" i="30"/>
  <c r="K198" i="30"/>
  <c r="J198" i="30"/>
  <c r="I198" i="30"/>
  <c r="H198" i="30"/>
  <c r="G198" i="30"/>
  <c r="F198" i="30"/>
  <c r="E198" i="30"/>
  <c r="D198" i="30"/>
  <c r="C198" i="30"/>
  <c r="O197" i="30"/>
  <c r="N197" i="30"/>
  <c r="M197" i="30"/>
  <c r="L197" i="30"/>
  <c r="K197" i="30"/>
  <c r="J197" i="30"/>
  <c r="I197" i="30"/>
  <c r="H197" i="30"/>
  <c r="G197" i="30"/>
  <c r="F197" i="30"/>
  <c r="E197" i="30"/>
  <c r="D197" i="30"/>
  <c r="C197" i="30"/>
  <c r="O196" i="30"/>
  <c r="N196" i="30"/>
  <c r="M196" i="30"/>
  <c r="L196" i="30"/>
  <c r="K196" i="30"/>
  <c r="J196" i="30"/>
  <c r="I196" i="30"/>
  <c r="H196" i="30"/>
  <c r="G196" i="30"/>
  <c r="F196" i="30"/>
  <c r="E196" i="30"/>
  <c r="D196" i="30"/>
  <c r="C196" i="30"/>
  <c r="O195" i="30"/>
  <c r="N195" i="30"/>
  <c r="M195" i="30"/>
  <c r="L195" i="30"/>
  <c r="K195" i="30"/>
  <c r="J195" i="30"/>
  <c r="I195" i="30"/>
  <c r="H195" i="30"/>
  <c r="G195" i="30"/>
  <c r="F195" i="30"/>
  <c r="E195" i="30"/>
  <c r="D195" i="30"/>
  <c r="C195" i="30"/>
  <c r="O194" i="30"/>
  <c r="N194" i="30"/>
  <c r="M194" i="30"/>
  <c r="L194" i="30"/>
  <c r="K194" i="30"/>
  <c r="J194" i="30"/>
  <c r="I194" i="30"/>
  <c r="H194" i="30"/>
  <c r="G194" i="30"/>
  <c r="F194" i="30"/>
  <c r="E194" i="30"/>
  <c r="D194" i="30"/>
  <c r="C194" i="30"/>
  <c r="O193" i="30"/>
  <c r="N193" i="30"/>
  <c r="M193" i="30"/>
  <c r="L193" i="30"/>
  <c r="K193" i="30"/>
  <c r="J193" i="30"/>
  <c r="I193" i="30"/>
  <c r="H193" i="30"/>
  <c r="G193" i="30"/>
  <c r="F193" i="30"/>
  <c r="E193" i="30"/>
  <c r="D193" i="30"/>
  <c r="C193" i="30"/>
  <c r="O192" i="30"/>
  <c r="N192" i="30"/>
  <c r="M192" i="30"/>
  <c r="L192" i="30"/>
  <c r="K192" i="30"/>
  <c r="J192" i="30"/>
  <c r="I192" i="30"/>
  <c r="H192" i="30"/>
  <c r="G192" i="30"/>
  <c r="F192" i="30"/>
  <c r="E192" i="30"/>
  <c r="D192" i="30"/>
  <c r="C192" i="30"/>
  <c r="O191" i="30"/>
  <c r="N191" i="30"/>
  <c r="M191" i="30"/>
  <c r="L191" i="30"/>
  <c r="K191" i="30"/>
  <c r="J191" i="30"/>
  <c r="I191" i="30"/>
  <c r="H191" i="30"/>
  <c r="G191" i="30"/>
  <c r="F191" i="30"/>
  <c r="E191" i="30"/>
  <c r="D191" i="30"/>
  <c r="C191" i="30"/>
  <c r="O190" i="30"/>
  <c r="N190" i="30"/>
  <c r="M190" i="30"/>
  <c r="L190" i="30"/>
  <c r="K190" i="30"/>
  <c r="J190" i="30"/>
  <c r="I190" i="30"/>
  <c r="H190" i="30"/>
  <c r="G190" i="30"/>
  <c r="F190" i="30"/>
  <c r="E190" i="30"/>
  <c r="D190" i="30"/>
  <c r="C190" i="30"/>
  <c r="O189" i="30"/>
  <c r="N189" i="30"/>
  <c r="M189" i="30"/>
  <c r="L189" i="30"/>
  <c r="K189" i="30"/>
  <c r="J189" i="30"/>
  <c r="I189" i="30"/>
  <c r="H189" i="30"/>
  <c r="G189" i="30"/>
  <c r="F189" i="30"/>
  <c r="E189" i="30"/>
  <c r="D189" i="30"/>
  <c r="C189" i="30"/>
  <c r="N78" i="30"/>
  <c r="J78" i="30"/>
  <c r="F78" i="30"/>
  <c r="O77" i="30"/>
  <c r="K77" i="30"/>
  <c r="G77" i="30"/>
  <c r="C77" i="30"/>
  <c r="L76" i="30"/>
  <c r="H76" i="30"/>
  <c r="D76" i="30"/>
  <c r="M75" i="30"/>
  <c r="I75" i="30"/>
  <c r="E75" i="30"/>
  <c r="N74" i="30"/>
  <c r="J74" i="30"/>
  <c r="F74" i="30"/>
  <c r="O73" i="30"/>
  <c r="K73" i="30"/>
  <c r="G73" i="30"/>
  <c r="C73" i="30"/>
  <c r="L72" i="30"/>
  <c r="H72" i="30"/>
  <c r="D72" i="30"/>
  <c r="M71" i="30"/>
  <c r="I71" i="30"/>
  <c r="E71" i="30"/>
  <c r="N70" i="30"/>
  <c r="J70" i="30"/>
  <c r="F70" i="30"/>
  <c r="O69" i="30"/>
  <c r="K69" i="30"/>
  <c r="G69" i="30"/>
  <c r="C69" i="30"/>
  <c r="L68" i="30"/>
  <c r="H68" i="30"/>
  <c r="D68" i="30"/>
  <c r="I46" i="30"/>
  <c r="H46" i="30"/>
  <c r="I45" i="30"/>
  <c r="K44" i="30"/>
  <c r="C44" i="30"/>
  <c r="O43" i="30"/>
  <c r="C43" i="30"/>
  <c r="E42" i="30"/>
  <c r="N41" i="30"/>
  <c r="O40" i="30"/>
  <c r="K40" i="30"/>
  <c r="J40" i="30"/>
  <c r="G40" i="30"/>
  <c r="F40" i="30"/>
  <c r="C40" i="30"/>
  <c r="O39" i="30"/>
  <c r="L39" i="30"/>
  <c r="K39" i="30"/>
  <c r="H39" i="30"/>
  <c r="G39" i="30"/>
  <c r="D39" i="30"/>
  <c r="C39" i="30"/>
  <c r="M38" i="30"/>
  <c r="L38" i="30"/>
  <c r="I38" i="30"/>
  <c r="H38" i="30"/>
  <c r="E38" i="30"/>
  <c r="D38" i="30"/>
  <c r="N37" i="30"/>
  <c r="M37" i="30"/>
  <c r="J37" i="30"/>
  <c r="I37" i="30"/>
  <c r="F37" i="30"/>
  <c r="E37" i="30"/>
  <c r="O36" i="30"/>
  <c r="N36" i="30"/>
  <c r="K36" i="30"/>
  <c r="J36" i="30"/>
  <c r="G36" i="30"/>
  <c r="F36" i="30"/>
  <c r="C36" i="30"/>
  <c r="O46" i="30"/>
  <c r="L46" i="30"/>
  <c r="G46" i="30"/>
  <c r="D46" i="30"/>
  <c r="N45" i="30"/>
  <c r="M45" i="30"/>
  <c r="L45" i="30"/>
  <c r="E45" i="30"/>
  <c r="D45" i="30"/>
  <c r="N44" i="30"/>
  <c r="J44" i="30"/>
  <c r="I44" i="30"/>
  <c r="F44" i="30"/>
  <c r="N43" i="30"/>
  <c r="K43" i="30"/>
  <c r="H43" i="30"/>
  <c r="G43" i="30"/>
  <c r="F43" i="30"/>
  <c r="O74" i="30"/>
  <c r="M42" i="30"/>
  <c r="L42" i="30"/>
  <c r="K74" i="30"/>
  <c r="I42" i="30"/>
  <c r="H42" i="30"/>
  <c r="G74" i="30"/>
  <c r="D42" i="30"/>
  <c r="C42" i="30"/>
  <c r="O41" i="30"/>
  <c r="M41" i="30"/>
  <c r="L73" i="30"/>
  <c r="K41" i="30"/>
  <c r="J41" i="30"/>
  <c r="I41" i="30"/>
  <c r="H73" i="30"/>
  <c r="F41" i="30"/>
  <c r="E41" i="30"/>
  <c r="D73" i="30"/>
  <c r="N40" i="30"/>
  <c r="M40" i="30"/>
  <c r="L40" i="30"/>
  <c r="I72" i="30"/>
  <c r="H40" i="30"/>
  <c r="E72" i="30"/>
  <c r="D40" i="30"/>
  <c r="N71" i="30"/>
  <c r="M39" i="30"/>
  <c r="J39" i="30"/>
  <c r="I39" i="30"/>
  <c r="F71" i="30"/>
  <c r="E39" i="30"/>
  <c r="O70" i="30"/>
  <c r="N38" i="30"/>
  <c r="K70" i="30"/>
  <c r="J38" i="30"/>
  <c r="G38" i="30"/>
  <c r="F38" i="30"/>
  <c r="C70" i="30"/>
  <c r="O37" i="30"/>
  <c r="L69" i="30"/>
  <c r="K37" i="30"/>
  <c r="H69" i="30"/>
  <c r="G37" i="30"/>
  <c r="D37" i="30"/>
  <c r="C37" i="30"/>
  <c r="M68" i="30"/>
  <c r="L36" i="30"/>
  <c r="I68" i="30"/>
  <c r="H36" i="30"/>
  <c r="E68" i="30"/>
  <c r="D36" i="30"/>
  <c r="O215" i="30"/>
  <c r="N215" i="30"/>
  <c r="M215" i="30"/>
  <c r="L215" i="30"/>
  <c r="K215" i="30"/>
  <c r="J215" i="30"/>
  <c r="I215" i="30"/>
  <c r="H215" i="30"/>
  <c r="G215" i="30"/>
  <c r="F215" i="30"/>
  <c r="E215" i="30"/>
  <c r="D215" i="30"/>
  <c r="C215" i="30"/>
  <c r="O214" i="30"/>
  <c r="L214" i="30"/>
  <c r="K214" i="30"/>
  <c r="J214" i="30"/>
  <c r="I214" i="30"/>
  <c r="H214" i="30"/>
  <c r="G214" i="30"/>
  <c r="F214" i="30"/>
  <c r="E214" i="30"/>
  <c r="D214" i="30"/>
  <c r="C214" i="30"/>
  <c r="O213" i="30"/>
  <c r="N213" i="30"/>
  <c r="M213" i="30"/>
  <c r="L213" i="30"/>
  <c r="I213" i="30"/>
  <c r="H213" i="30"/>
  <c r="G213" i="30"/>
  <c r="F213" i="30"/>
  <c r="E213" i="30"/>
  <c r="D213" i="30"/>
  <c r="C213" i="30"/>
  <c r="O212" i="30"/>
  <c r="N212" i="30"/>
  <c r="M212" i="30"/>
  <c r="L212" i="30"/>
  <c r="K212" i="30"/>
  <c r="J212" i="30"/>
  <c r="I212" i="30"/>
  <c r="F212" i="30"/>
  <c r="E212" i="30"/>
  <c r="D212" i="30"/>
  <c r="C212" i="30"/>
  <c r="O211" i="30"/>
  <c r="N211" i="30"/>
  <c r="M211" i="30"/>
  <c r="L211" i="30"/>
  <c r="K211" i="30"/>
  <c r="J211" i="30"/>
  <c r="I211" i="30"/>
  <c r="H211" i="30"/>
  <c r="G211" i="30"/>
  <c r="F211" i="30"/>
  <c r="C211" i="30"/>
  <c r="O210" i="30"/>
  <c r="N210" i="30"/>
  <c r="M210" i="30"/>
  <c r="L210" i="30"/>
  <c r="K210" i="30"/>
  <c r="J210" i="30"/>
  <c r="I210" i="30"/>
  <c r="H210" i="30"/>
  <c r="G210" i="30"/>
  <c r="F210" i="30"/>
  <c r="E210" i="30"/>
  <c r="D210" i="30"/>
  <c r="C210" i="30"/>
  <c r="M209" i="30"/>
  <c r="L209" i="30"/>
  <c r="K209" i="30"/>
  <c r="J209" i="30"/>
  <c r="I209" i="30"/>
  <c r="H209" i="30"/>
  <c r="G209" i="30"/>
  <c r="F209" i="30"/>
  <c r="E209" i="30"/>
  <c r="D209" i="30"/>
  <c r="C209" i="30"/>
  <c r="O208" i="30"/>
  <c r="N208" i="30"/>
  <c r="M208" i="30"/>
  <c r="J208" i="30"/>
  <c r="I208" i="30"/>
  <c r="H208" i="30"/>
  <c r="G208" i="30"/>
  <c r="F208" i="30"/>
  <c r="E208" i="30"/>
  <c r="D208" i="30"/>
  <c r="C208" i="30"/>
  <c r="O207" i="30"/>
  <c r="N207" i="30"/>
  <c r="M207" i="30"/>
  <c r="L207" i="30"/>
  <c r="K207" i="30"/>
  <c r="J207" i="30"/>
  <c r="G207" i="30"/>
  <c r="F207" i="30"/>
  <c r="E207" i="30"/>
  <c r="D207" i="30"/>
  <c r="C207" i="30"/>
  <c r="O206" i="30"/>
  <c r="N206" i="30"/>
  <c r="M206" i="30"/>
  <c r="L206" i="30"/>
  <c r="K206" i="30"/>
  <c r="J206" i="30"/>
  <c r="I206" i="30"/>
  <c r="H206" i="30"/>
  <c r="G206" i="30"/>
  <c r="D206" i="30"/>
  <c r="C206" i="30"/>
  <c r="O205" i="30"/>
  <c r="N205" i="30"/>
  <c r="M205" i="30"/>
  <c r="L205" i="30"/>
  <c r="K205" i="30"/>
  <c r="J205" i="30"/>
  <c r="I205" i="30"/>
  <c r="H205" i="30"/>
  <c r="G205" i="30"/>
  <c r="F205" i="30"/>
  <c r="E205" i="30"/>
  <c r="D205" i="30"/>
  <c r="K29" i="33"/>
  <c r="J29" i="33"/>
  <c r="I29" i="33"/>
  <c r="C29" i="33"/>
  <c r="K28" i="33"/>
  <c r="J28" i="33"/>
  <c r="K24" i="33"/>
  <c r="J24" i="33"/>
  <c r="I24" i="33"/>
  <c r="C24" i="33"/>
  <c r="K23" i="33"/>
  <c r="J23" i="33"/>
  <c r="I10" i="33"/>
  <c r="J10" i="33" s="1"/>
  <c r="K10" i="33" s="1"/>
  <c r="H10" i="33"/>
  <c r="H11" i="33" s="1"/>
  <c r="H24" i="33" s="1"/>
  <c r="G10" i="33"/>
  <c r="G11" i="33" s="1"/>
  <c r="G24" i="33" s="1"/>
  <c r="F10" i="33"/>
  <c r="F11" i="33" s="1"/>
  <c r="F24" i="33" s="1"/>
  <c r="E10" i="33"/>
  <c r="E11" i="33" s="1"/>
  <c r="E24" i="33" s="1"/>
  <c r="D10" i="33"/>
  <c r="D11" i="33" s="1"/>
  <c r="D24" i="33" s="1"/>
  <c r="C10" i="33"/>
  <c r="H8" i="33"/>
  <c r="I8" i="33" s="1"/>
  <c r="J8" i="33" s="1"/>
  <c r="K8" i="33" s="1"/>
  <c r="G8" i="33"/>
  <c r="G9" i="33" s="1"/>
  <c r="G29" i="33" s="1"/>
  <c r="F8" i="33"/>
  <c r="F9" i="33" s="1"/>
  <c r="F29" i="33" s="1"/>
  <c r="E8" i="33"/>
  <c r="E9" i="33" s="1"/>
  <c r="E29" i="33" s="1"/>
  <c r="D8" i="33"/>
  <c r="D9" i="33" s="1"/>
  <c r="D29" i="33" s="1"/>
  <c r="C8" i="33"/>
  <c r="F7" i="33"/>
  <c r="F23" i="33" s="1"/>
  <c r="I6" i="33"/>
  <c r="I7" i="33" s="1"/>
  <c r="I23" i="33" s="1"/>
  <c r="H6" i="33"/>
  <c r="H7" i="33" s="1"/>
  <c r="H23" i="33" s="1"/>
  <c r="G6" i="33"/>
  <c r="G7" i="33" s="1"/>
  <c r="G23" i="33" s="1"/>
  <c r="F6" i="33"/>
  <c r="E6" i="33"/>
  <c r="E7" i="33" s="1"/>
  <c r="E23" i="33" s="1"/>
  <c r="D6" i="33"/>
  <c r="D7" i="33" s="1"/>
  <c r="D23" i="33" s="1"/>
  <c r="C6" i="33"/>
  <c r="C7" i="33" s="1"/>
  <c r="F5" i="33"/>
  <c r="F28" i="33" s="1"/>
  <c r="I4" i="33"/>
  <c r="I5" i="33" s="1"/>
  <c r="I28" i="33" s="1"/>
  <c r="H4" i="33"/>
  <c r="H5" i="33" s="1"/>
  <c r="H28" i="33" s="1"/>
  <c r="G4" i="33"/>
  <c r="G5" i="33" s="1"/>
  <c r="G28" i="33" s="1"/>
  <c r="F4" i="33"/>
  <c r="E4" i="33"/>
  <c r="E5" i="33" s="1"/>
  <c r="E28" i="33" s="1"/>
  <c r="D4" i="33"/>
  <c r="D5" i="33" s="1"/>
  <c r="D28" i="33" s="1"/>
  <c r="C4" i="33"/>
  <c r="C5" i="33" s="1"/>
  <c r="C6" i="32" l="1"/>
  <c r="G6" i="32"/>
  <c r="K6" i="32"/>
  <c r="O6" i="32"/>
  <c r="V7" i="32"/>
  <c r="S8" i="32"/>
  <c r="S9" i="32"/>
  <c r="V9" i="32" s="1"/>
  <c r="S10" i="32"/>
  <c r="V10" i="32" s="1"/>
  <c r="S11" i="32"/>
  <c r="S13" i="32"/>
  <c r="S15" i="32"/>
  <c r="V15" i="32" s="1"/>
  <c r="U42" i="32"/>
  <c r="R12" i="32"/>
  <c r="U12" i="32" s="1"/>
  <c r="V55" i="32"/>
  <c r="U64" i="32"/>
  <c r="R16" i="32"/>
  <c r="U16" i="32" s="1"/>
  <c r="R69" i="32"/>
  <c r="U69" i="32" s="1"/>
  <c r="S69" i="32"/>
  <c r="V69" i="32" s="1"/>
  <c r="V12" i="32"/>
  <c r="V16" i="32"/>
  <c r="U35" i="32"/>
  <c r="R11" i="32"/>
  <c r="U47" i="32"/>
  <c r="R13" i="32"/>
  <c r="U13" i="32" s="1"/>
  <c r="U55" i="32"/>
  <c r="R14" i="32"/>
  <c r="U14" i="32" s="1"/>
  <c r="U61" i="32"/>
  <c r="R15" i="32"/>
  <c r="U15" i="32" s="1"/>
  <c r="T18" i="32"/>
  <c r="AA5" i="29"/>
  <c r="AA6" i="29"/>
  <c r="AA7" i="29"/>
  <c r="V42" i="29"/>
  <c r="AA8" i="29"/>
  <c r="Z27" i="29"/>
  <c r="AB5" i="29"/>
  <c r="O40" i="29"/>
  <c r="S40" i="29"/>
  <c r="W40" i="29"/>
  <c r="AB6" i="29"/>
  <c r="O42" i="29"/>
  <c r="S42" i="29"/>
  <c r="W42" i="29"/>
  <c r="AB8" i="29"/>
  <c r="N43" i="29"/>
  <c r="R43" i="29"/>
  <c r="V43" i="29"/>
  <c r="Z10" i="29"/>
  <c r="N47" i="29"/>
  <c r="R47" i="29"/>
  <c r="V47" i="29"/>
  <c r="Z14" i="29"/>
  <c r="N55" i="29"/>
  <c r="R57" i="29"/>
  <c r="V57" i="29"/>
  <c r="Z24" i="29"/>
  <c r="N59" i="29"/>
  <c r="R61" i="29"/>
  <c r="V61" i="29"/>
  <c r="Z28" i="29"/>
  <c r="N63" i="29"/>
  <c r="AA31" i="29"/>
  <c r="U42" i="29"/>
  <c r="U46" i="29"/>
  <c r="U54" i="29"/>
  <c r="U57" i="29"/>
  <c r="U55" i="29"/>
  <c r="AC5" i="29"/>
  <c r="AC6" i="29"/>
  <c r="AC7" i="29"/>
  <c r="X42" i="29"/>
  <c r="AC8" i="29"/>
  <c r="Z11" i="29"/>
  <c r="Z15" i="29"/>
  <c r="Z25" i="29"/>
  <c r="Z29" i="29"/>
  <c r="Z9" i="29"/>
  <c r="Z13" i="29"/>
  <c r="Z23" i="29"/>
  <c r="O39" i="29"/>
  <c r="W41" i="29"/>
  <c r="Q39" i="29"/>
  <c r="U39" i="29"/>
  <c r="Z5" i="29"/>
  <c r="Z6" i="29"/>
  <c r="Q41" i="29"/>
  <c r="U41" i="29"/>
  <c r="Z7" i="29"/>
  <c r="N45" i="29"/>
  <c r="R45" i="29"/>
  <c r="V45" i="29"/>
  <c r="N49" i="29"/>
  <c r="R49" i="29"/>
  <c r="V49" i="29"/>
  <c r="Z22" i="29"/>
  <c r="N57" i="29"/>
  <c r="R59" i="29"/>
  <c r="V59" i="29"/>
  <c r="Z26" i="29"/>
  <c r="N61" i="29"/>
  <c r="R63" i="29"/>
  <c r="V63" i="29"/>
  <c r="Z30" i="29"/>
  <c r="AA9" i="29"/>
  <c r="AA10" i="29"/>
  <c r="AA11" i="29"/>
  <c r="AA12" i="29"/>
  <c r="AA13" i="29"/>
  <c r="AA14" i="29"/>
  <c r="AA15" i="29"/>
  <c r="AA22" i="29"/>
  <c r="AA23" i="29"/>
  <c r="AA24" i="29"/>
  <c r="AA25" i="29"/>
  <c r="AA26" i="29"/>
  <c r="AA27" i="29"/>
  <c r="AA28" i="29"/>
  <c r="AA29" i="29"/>
  <c r="AA30" i="29"/>
  <c r="X43" i="29"/>
  <c r="X45" i="29"/>
  <c r="X47" i="29"/>
  <c r="X49" i="29"/>
  <c r="R54" i="29"/>
  <c r="V54" i="29"/>
  <c r="T55" i="29"/>
  <c r="X55" i="29"/>
  <c r="X57" i="29"/>
  <c r="X59" i="29"/>
  <c r="X61" i="29"/>
  <c r="X63" i="29"/>
  <c r="AB10" i="29"/>
  <c r="AB12" i="29"/>
  <c r="AB14" i="29"/>
  <c r="AB22" i="29"/>
  <c r="AB24" i="29"/>
  <c r="AB26" i="29"/>
  <c r="AB28" i="29"/>
  <c r="AB30" i="29"/>
  <c r="S54" i="29"/>
  <c r="W54" i="29"/>
  <c r="AC10" i="29"/>
  <c r="AC12" i="29"/>
  <c r="AC14" i="29"/>
  <c r="AC22" i="29"/>
  <c r="AC24" i="29"/>
  <c r="AC26" i="29"/>
  <c r="AC28" i="29"/>
  <c r="AC30" i="29"/>
  <c r="T54" i="29"/>
  <c r="X54" i="29"/>
  <c r="R55" i="29"/>
  <c r="V55" i="29"/>
  <c r="E44" i="30"/>
  <c r="E76" i="30"/>
  <c r="H45" i="30"/>
  <c r="H77" i="30"/>
  <c r="C46" i="30"/>
  <c r="C78" i="30"/>
  <c r="G41" i="30"/>
  <c r="L41" i="30"/>
  <c r="D69" i="30"/>
  <c r="J71" i="30"/>
  <c r="C74" i="30"/>
  <c r="L77" i="30"/>
  <c r="D43" i="30"/>
  <c r="L43" i="30"/>
  <c r="G44" i="30"/>
  <c r="O44" i="30"/>
  <c r="J45" i="30"/>
  <c r="E46" i="30"/>
  <c r="M46" i="30"/>
  <c r="D41" i="30"/>
  <c r="G42" i="30"/>
  <c r="J43" i="30"/>
  <c r="J75" i="30"/>
  <c r="M44" i="30"/>
  <c r="M76" i="30"/>
  <c r="K46" i="30"/>
  <c r="K78" i="30"/>
  <c r="J42" i="30"/>
  <c r="C41" i="30"/>
  <c r="H41" i="30"/>
  <c r="F42" i="30"/>
  <c r="K42" i="30"/>
  <c r="G70" i="30"/>
  <c r="M72" i="30"/>
  <c r="F75" i="30"/>
  <c r="I76" i="30"/>
  <c r="O78" i="30"/>
  <c r="N42" i="30"/>
  <c r="E43" i="30"/>
  <c r="I43" i="30"/>
  <c r="M43" i="30"/>
  <c r="D44" i="30"/>
  <c r="H44" i="30"/>
  <c r="L44" i="30"/>
  <c r="C45" i="30"/>
  <c r="G45" i="30"/>
  <c r="K45" i="30"/>
  <c r="O45" i="30"/>
  <c r="F46" i="30"/>
  <c r="J46" i="30"/>
  <c r="N46" i="30"/>
  <c r="E36" i="30"/>
  <c r="I36" i="30"/>
  <c r="M36" i="30"/>
  <c r="H37" i="30"/>
  <c r="L37" i="30"/>
  <c r="C38" i="30"/>
  <c r="K38" i="30"/>
  <c r="O38" i="30"/>
  <c r="F39" i="30"/>
  <c r="N39" i="30"/>
  <c r="E40" i="30"/>
  <c r="I40" i="30"/>
  <c r="O42" i="30"/>
  <c r="F45" i="30"/>
  <c r="C68" i="30"/>
  <c r="G68" i="30"/>
  <c r="K68" i="30"/>
  <c r="O68" i="30"/>
  <c r="F69" i="30"/>
  <c r="J69" i="30"/>
  <c r="N69" i="30"/>
  <c r="E70" i="30"/>
  <c r="I70" i="30"/>
  <c r="M70" i="30"/>
  <c r="D71" i="30"/>
  <c r="H71" i="30"/>
  <c r="L71" i="30"/>
  <c r="C72" i="30"/>
  <c r="G72" i="30"/>
  <c r="K72" i="30"/>
  <c r="O72" i="30"/>
  <c r="F73" i="30"/>
  <c r="J73" i="30"/>
  <c r="N73" i="30"/>
  <c r="E74" i="30"/>
  <c r="I74" i="30"/>
  <c r="M74" i="30"/>
  <c r="N75" i="30"/>
  <c r="D77" i="30"/>
  <c r="G78" i="30"/>
  <c r="F68" i="30"/>
  <c r="J68" i="30"/>
  <c r="N68" i="30"/>
  <c r="E69" i="30"/>
  <c r="I69" i="30"/>
  <c r="M69" i="30"/>
  <c r="D70" i="30"/>
  <c r="H70" i="30"/>
  <c r="L70" i="30"/>
  <c r="C71" i="30"/>
  <c r="G71" i="30"/>
  <c r="K71" i="30"/>
  <c r="O71" i="30"/>
  <c r="F72" i="30"/>
  <c r="J72" i="30"/>
  <c r="N72" i="30"/>
  <c r="E73" i="30"/>
  <c r="I73" i="30"/>
  <c r="M73" i="30"/>
  <c r="D74" i="30"/>
  <c r="H74" i="30"/>
  <c r="L74" i="30"/>
  <c r="C75" i="30"/>
  <c r="G75" i="30"/>
  <c r="K75" i="30"/>
  <c r="O75" i="30"/>
  <c r="F76" i="30"/>
  <c r="J76" i="30"/>
  <c r="N76" i="30"/>
  <c r="E77" i="30"/>
  <c r="I77" i="30"/>
  <c r="M77" i="30"/>
  <c r="D78" i="30"/>
  <c r="H78" i="30"/>
  <c r="L78" i="30"/>
  <c r="D75" i="30"/>
  <c r="H75" i="30"/>
  <c r="L75" i="30"/>
  <c r="C76" i="30"/>
  <c r="G76" i="30"/>
  <c r="K76" i="30"/>
  <c r="O76" i="30"/>
  <c r="F77" i="30"/>
  <c r="J77" i="30"/>
  <c r="N77" i="30"/>
  <c r="E78" i="30"/>
  <c r="I78" i="30"/>
  <c r="M78" i="30"/>
  <c r="H9" i="33"/>
  <c r="H29" i="33" s="1"/>
  <c r="J4" i="33"/>
  <c r="K4" i="33" s="1"/>
  <c r="J6" i="33"/>
  <c r="K6" i="33" s="1"/>
  <c r="U11" i="32" l="1"/>
  <c r="R6" i="32"/>
  <c r="U6" i="32" s="1"/>
  <c r="V13" i="32"/>
  <c r="V8" i="32"/>
  <c r="S6" i="32"/>
  <c r="V6" i="32" s="1"/>
  <c r="V11" i="32"/>
  <c r="V14" i="32"/>
</calcChain>
</file>

<file path=xl/sharedStrings.xml><?xml version="1.0" encoding="utf-8"?>
<sst xmlns="http://schemas.openxmlformats.org/spreadsheetml/2006/main" count="1411" uniqueCount="320">
  <si>
    <t>　この資料に関するお問い合わせ先</t>
    <phoneticPr fontId="1"/>
  </si>
  <si>
    <t xml:space="preserve"> </t>
    <phoneticPr fontId="1"/>
  </si>
  <si>
    <t xml:space="preserve"> </t>
    <phoneticPr fontId="1"/>
  </si>
  <si>
    <t>年月</t>
    <rPh sb="0" eb="1">
      <t>ネン</t>
    </rPh>
    <rPh sb="1" eb="2">
      <t>ツキ</t>
    </rPh>
    <phoneticPr fontId="2"/>
  </si>
  <si>
    <t>公表予定日</t>
    <rPh sb="0" eb="2">
      <t>コウヒョウ</t>
    </rPh>
    <rPh sb="2" eb="4">
      <t>ヨテイ</t>
    </rPh>
    <rPh sb="4" eb="5">
      <t>ヒ</t>
    </rPh>
    <phoneticPr fontId="2"/>
  </si>
  <si>
    <t>備　　考　</t>
    <rPh sb="0" eb="1">
      <t>ソナエ</t>
    </rPh>
    <rPh sb="3" eb="4">
      <t>コウ</t>
    </rPh>
    <phoneticPr fontId="1"/>
  </si>
  <si>
    <t>　</t>
    <phoneticPr fontId="1"/>
  </si>
  <si>
    <t>兵庫県立大学地域経済指標研究会</t>
    <rPh sb="2" eb="3">
      <t>ケン</t>
    </rPh>
    <rPh sb="3" eb="4">
      <t>リツ</t>
    </rPh>
    <rPh sb="4" eb="6">
      <t>ダイガク</t>
    </rPh>
    <rPh sb="6" eb="8">
      <t>チイキ</t>
    </rPh>
    <rPh sb="8" eb="10">
      <t>ケイザイ</t>
    </rPh>
    <rPh sb="10" eb="12">
      <t>シヒョウ</t>
    </rPh>
    <rPh sb="12" eb="15">
      <t>ケンキュウカイ</t>
    </rPh>
    <phoneticPr fontId="1"/>
  </si>
  <si>
    <t>民間総資本形成</t>
    <rPh sb="0" eb="2">
      <t>ミンカン</t>
    </rPh>
    <rPh sb="2" eb="3">
      <t>ソウ</t>
    </rPh>
    <rPh sb="3" eb="5">
      <t>シホン</t>
    </rPh>
    <rPh sb="5" eb="7">
      <t>ケイセイ</t>
    </rPh>
    <phoneticPr fontId="17"/>
  </si>
  <si>
    <t>公的総資本形成</t>
    <rPh sb="0" eb="2">
      <t>コウテキ</t>
    </rPh>
    <rPh sb="2" eb="3">
      <t>ソウ</t>
    </rPh>
    <rPh sb="3" eb="5">
      <t>シホン</t>
    </rPh>
    <rPh sb="5" eb="7">
      <t>ケイセイ</t>
    </rPh>
    <phoneticPr fontId="17"/>
  </si>
  <si>
    <t>（単位：百万円）</t>
    <rPh sb="1" eb="3">
      <t>タンイ</t>
    </rPh>
    <rPh sb="4" eb="5">
      <t>ヒャク</t>
    </rPh>
    <rPh sb="5" eb="7">
      <t>マンエン</t>
    </rPh>
    <phoneticPr fontId="17"/>
  </si>
  <si>
    <t>区分</t>
    <rPh sb="0" eb="2">
      <t>クブン</t>
    </rPh>
    <phoneticPr fontId="17"/>
  </si>
  <si>
    <t>市町内総生産（支出側）</t>
    <rPh sb="0" eb="3">
      <t>シチョウナイ</t>
    </rPh>
    <rPh sb="3" eb="4">
      <t>ソウ</t>
    </rPh>
    <rPh sb="4" eb="6">
      <t>セイサン</t>
    </rPh>
    <rPh sb="7" eb="9">
      <t>シシュツ</t>
    </rPh>
    <rPh sb="9" eb="10">
      <t>ガワ</t>
    </rPh>
    <phoneticPr fontId="17"/>
  </si>
  <si>
    <t>民間消費支出</t>
    <rPh sb="0" eb="2">
      <t>ミンカン</t>
    </rPh>
    <rPh sb="2" eb="4">
      <t>ショウヒ</t>
    </rPh>
    <rPh sb="4" eb="6">
      <t>シシュツ</t>
    </rPh>
    <phoneticPr fontId="17"/>
  </si>
  <si>
    <t>政府消費支出</t>
    <rPh sb="0" eb="2">
      <t>セイフ</t>
    </rPh>
    <rPh sb="2" eb="4">
      <t>ショウヒ</t>
    </rPh>
    <rPh sb="4" eb="6">
      <t>シシュツ</t>
    </rPh>
    <phoneticPr fontId="17"/>
  </si>
  <si>
    <t>市町内需要計</t>
    <rPh sb="0" eb="3">
      <t>シチョウナイ</t>
    </rPh>
    <rPh sb="3" eb="5">
      <t>ジュヨウ</t>
    </rPh>
    <rPh sb="5" eb="6">
      <t>ケイ</t>
    </rPh>
    <phoneticPr fontId="17"/>
  </si>
  <si>
    <t>純移出入</t>
    <rPh sb="0" eb="1">
      <t>ジュン</t>
    </rPh>
    <rPh sb="1" eb="3">
      <t>イシュツ</t>
    </rPh>
    <rPh sb="3" eb="4">
      <t>ニュウ</t>
    </rPh>
    <phoneticPr fontId="17"/>
  </si>
  <si>
    <t>地域名</t>
    <rPh sb="0" eb="2">
      <t>チイキ</t>
    </rPh>
    <rPh sb="2" eb="3">
      <t>メイ</t>
    </rPh>
    <phoneticPr fontId="17"/>
  </si>
  <si>
    <t>民間住宅</t>
    <rPh sb="0" eb="2">
      <t>ミンカン</t>
    </rPh>
    <rPh sb="2" eb="4">
      <t>ジュウタク</t>
    </rPh>
    <phoneticPr fontId="17"/>
  </si>
  <si>
    <t>民間企業設備</t>
    <rPh sb="0" eb="2">
      <t>ミンカン</t>
    </rPh>
    <rPh sb="2" eb="4">
      <t>キギョウ</t>
    </rPh>
    <rPh sb="4" eb="6">
      <t>セツビ</t>
    </rPh>
    <phoneticPr fontId="17"/>
  </si>
  <si>
    <t>民間在庫品増加</t>
    <rPh sb="0" eb="2">
      <t>ミンカン</t>
    </rPh>
    <rPh sb="2" eb="5">
      <t>ザイコヒン</t>
    </rPh>
    <rPh sb="5" eb="7">
      <t>ゾウカ</t>
    </rPh>
    <phoneticPr fontId="17"/>
  </si>
  <si>
    <t>移輸出</t>
    <rPh sb="0" eb="1">
      <t>イ</t>
    </rPh>
    <rPh sb="1" eb="3">
      <t>ユシュツ</t>
    </rPh>
    <phoneticPr fontId="17"/>
  </si>
  <si>
    <t>移輸入</t>
    <rPh sb="0" eb="1">
      <t>イ</t>
    </rPh>
    <rPh sb="1" eb="3">
      <t>ユニュウ</t>
    </rPh>
    <phoneticPr fontId="17"/>
  </si>
  <si>
    <t>統計上の不突合</t>
    <rPh sb="0" eb="2">
      <t>トウケイ</t>
    </rPh>
    <rPh sb="2" eb="3">
      <t>ウエ</t>
    </rPh>
    <rPh sb="4" eb="5">
      <t>フ</t>
    </rPh>
    <rPh sb="5" eb="6">
      <t>トツ</t>
    </rPh>
    <rPh sb="6" eb="7">
      <t>ゴウ</t>
    </rPh>
    <phoneticPr fontId="17"/>
  </si>
  <si>
    <t>兵庫県</t>
  </si>
  <si>
    <t>神戸市</t>
  </si>
  <si>
    <t>阪神南地域</t>
    <rPh sb="0" eb="2">
      <t>ハンシン</t>
    </rPh>
    <rPh sb="2" eb="3">
      <t>ミナミ</t>
    </rPh>
    <rPh sb="3" eb="5">
      <t>チイキ</t>
    </rPh>
    <phoneticPr fontId="2"/>
  </si>
  <si>
    <t>阪神北地域</t>
    <rPh sb="0" eb="2">
      <t>ハンシン</t>
    </rPh>
    <rPh sb="2" eb="3">
      <t>キタ</t>
    </rPh>
    <rPh sb="3" eb="5">
      <t>チイキ</t>
    </rPh>
    <phoneticPr fontId="2"/>
  </si>
  <si>
    <t>東播磨地域</t>
  </si>
  <si>
    <t>北播磨地域</t>
    <rPh sb="0" eb="1">
      <t>キタ</t>
    </rPh>
    <rPh sb="1" eb="3">
      <t>ハリマ</t>
    </rPh>
    <rPh sb="3" eb="5">
      <t>チイキ</t>
    </rPh>
    <phoneticPr fontId="2"/>
  </si>
  <si>
    <t>中播磨地域</t>
    <rPh sb="0" eb="1">
      <t>ナカ</t>
    </rPh>
    <phoneticPr fontId="2"/>
  </si>
  <si>
    <t>西播磨地域</t>
    <rPh sb="0" eb="1">
      <t>ニシ</t>
    </rPh>
    <rPh sb="1" eb="3">
      <t>ハリマ</t>
    </rPh>
    <rPh sb="3" eb="5">
      <t>チイキ</t>
    </rPh>
    <phoneticPr fontId="2"/>
  </si>
  <si>
    <t>但馬地域</t>
  </si>
  <si>
    <t>丹波地域</t>
  </si>
  <si>
    <t>淡路地域</t>
  </si>
  <si>
    <t>表4 　　平成30年度／平成29年度市町内総生産（支出側名目：平成23年基準）増減率</t>
    <rPh sb="0" eb="1">
      <t>ヒョウ</t>
    </rPh>
    <rPh sb="5" eb="7">
      <t>ヘイセイ</t>
    </rPh>
    <rPh sb="9" eb="11">
      <t>ネンド</t>
    </rPh>
    <rPh sb="12" eb="14">
      <t>ヘイセイ</t>
    </rPh>
    <rPh sb="16" eb="18">
      <t>ネンド</t>
    </rPh>
    <rPh sb="18" eb="21">
      <t>シチョウナイ</t>
    </rPh>
    <rPh sb="21" eb="24">
      <t>ソウセイサン</t>
    </rPh>
    <rPh sb="25" eb="27">
      <t>シシュツ</t>
    </rPh>
    <rPh sb="27" eb="28">
      <t>ガワ</t>
    </rPh>
    <rPh sb="28" eb="30">
      <t>メイモク</t>
    </rPh>
    <rPh sb="31" eb="33">
      <t>ヘイセイ</t>
    </rPh>
    <rPh sb="35" eb="36">
      <t>ネン</t>
    </rPh>
    <rPh sb="36" eb="38">
      <t>キジュン</t>
    </rPh>
    <rPh sb="39" eb="41">
      <t>ゾウゲン</t>
    </rPh>
    <rPh sb="41" eb="42">
      <t>リツ</t>
    </rPh>
    <phoneticPr fontId="17"/>
  </si>
  <si>
    <t>（単位：百万円)</t>
    <rPh sb="1" eb="3">
      <t>タンイ</t>
    </rPh>
    <rPh sb="4" eb="5">
      <t>ヒャク</t>
    </rPh>
    <rPh sb="5" eb="7">
      <t>マンエン</t>
    </rPh>
    <phoneticPr fontId="17"/>
  </si>
  <si>
    <t>(単位：％）</t>
    <rPh sb="1" eb="3">
      <t>タンイ</t>
    </rPh>
    <phoneticPr fontId="17"/>
  </si>
  <si>
    <t xml:space="preserve">年度    </t>
    <rPh sb="0" eb="2">
      <t>ネンド</t>
    </rPh>
    <phoneticPr fontId="2"/>
  </si>
  <si>
    <t>平成12年度</t>
    <rPh sb="0" eb="2">
      <t>ヘイセイ</t>
    </rPh>
    <rPh sb="4" eb="6">
      <t>ネンド</t>
    </rPh>
    <phoneticPr fontId="2"/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</si>
  <si>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</si>
  <si>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</si>
  <si>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</si>
  <si>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</si>
  <si>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</si>
  <si>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平成18年度</t>
    <rPh sb="0" eb="2">
      <t>ヘイセイ</t>
    </rPh>
    <rPh sb="4" eb="6">
      <t>ネンド</t>
    </rPh>
    <phoneticPr fontId="2"/>
  </si>
  <si>
    <t>平成19年度</t>
    <rPh sb="0" eb="2">
      <t>ヘイセイ</t>
    </rPh>
    <rPh sb="4" eb="6">
      <t>ネンド</t>
    </rPh>
    <phoneticPr fontId="2"/>
  </si>
  <si>
    <t>平成20年度</t>
    <rPh sb="0" eb="2">
      <t>ヘイセイ</t>
    </rPh>
    <rPh sb="4" eb="6">
      <t>ネンド</t>
    </rPh>
    <phoneticPr fontId="17"/>
  </si>
  <si>
    <t>平成21年度</t>
    <rPh sb="0" eb="2">
      <t>ヘイセイ</t>
    </rPh>
    <rPh sb="4" eb="6">
      <t>ネンド</t>
    </rPh>
    <phoneticPr fontId="17"/>
  </si>
  <si>
    <t>平成22年度</t>
    <rPh sb="0" eb="2">
      <t>ヘイセイ</t>
    </rPh>
    <rPh sb="4" eb="6">
      <t>ネンド</t>
    </rPh>
    <phoneticPr fontId="17"/>
  </si>
  <si>
    <t>平成23年度</t>
    <rPh sb="0" eb="2">
      <t>ヘイセイ</t>
    </rPh>
    <rPh sb="4" eb="6">
      <t>ネンド</t>
    </rPh>
    <phoneticPr fontId="17"/>
  </si>
  <si>
    <t>平成24年度</t>
    <rPh sb="0" eb="2">
      <t>ヘイセイ</t>
    </rPh>
    <rPh sb="4" eb="6">
      <t>ネンド</t>
    </rPh>
    <phoneticPr fontId="17"/>
  </si>
  <si>
    <t>平成25年度</t>
    <rPh sb="0" eb="2">
      <t>ヘイセイ</t>
    </rPh>
    <rPh sb="4" eb="6">
      <t>ネンド</t>
    </rPh>
    <phoneticPr fontId="17"/>
  </si>
  <si>
    <t>平成26年度</t>
    <rPh sb="0" eb="2">
      <t>ヘイセイ</t>
    </rPh>
    <rPh sb="4" eb="6">
      <t>ネンド</t>
    </rPh>
    <phoneticPr fontId="17"/>
  </si>
  <si>
    <t>平成27年度</t>
    <rPh sb="0" eb="2">
      <t>ヘイセイ</t>
    </rPh>
    <rPh sb="4" eb="6">
      <t>ネンド</t>
    </rPh>
    <phoneticPr fontId="17"/>
  </si>
  <si>
    <t>平成28年度</t>
    <rPh sb="0" eb="2">
      <t>ヘイセイ</t>
    </rPh>
    <rPh sb="4" eb="6">
      <t>ネンド</t>
    </rPh>
    <phoneticPr fontId="17"/>
  </si>
  <si>
    <t>平成29年度</t>
    <rPh sb="0" eb="2">
      <t>ヘイセイ</t>
    </rPh>
    <rPh sb="4" eb="6">
      <t>ネンド</t>
    </rPh>
    <phoneticPr fontId="17"/>
  </si>
  <si>
    <t>平成30年度</t>
    <rPh sb="0" eb="2">
      <t>ヘイセイ</t>
    </rPh>
    <rPh sb="4" eb="6">
      <t>ネンド</t>
    </rPh>
    <phoneticPr fontId="17"/>
  </si>
  <si>
    <t>速報</t>
    <rPh sb="0" eb="2">
      <t>ソクホウ</t>
    </rPh>
    <phoneticPr fontId="17"/>
  </si>
  <si>
    <t>見通し</t>
    <rPh sb="0" eb="2">
      <t>ミトオ</t>
    </rPh>
    <phoneticPr fontId="17"/>
  </si>
  <si>
    <t>（単位：％）</t>
    <rPh sb="1" eb="3">
      <t>タンイ</t>
    </rPh>
    <phoneticPr fontId="17"/>
  </si>
  <si>
    <t>年度</t>
    <rPh sb="0" eb="2">
      <t>ネンド</t>
    </rPh>
    <phoneticPr fontId="17"/>
  </si>
  <si>
    <t>（単位：億円）</t>
    <rPh sb="1" eb="3">
      <t>タンイ</t>
    </rPh>
    <rPh sb="4" eb="6">
      <t>オクエン</t>
    </rPh>
    <phoneticPr fontId="21"/>
  </si>
  <si>
    <t>項　目</t>
    <rPh sb="0" eb="1">
      <t>コウ</t>
    </rPh>
    <rPh sb="2" eb="3">
      <t>メ</t>
    </rPh>
    <phoneticPr fontId="17"/>
  </si>
  <si>
    <t>平成26年度</t>
    <rPh sb="0" eb="2">
      <t>ヘイセイ</t>
    </rPh>
    <rPh sb="4" eb="6">
      <t>ネンド</t>
    </rPh>
    <phoneticPr fontId="21"/>
  </si>
  <si>
    <t>平成27年度</t>
    <rPh sb="0" eb="2">
      <t>ヘイセイ</t>
    </rPh>
    <rPh sb="4" eb="6">
      <t>ネンド</t>
    </rPh>
    <phoneticPr fontId="21"/>
  </si>
  <si>
    <t>平成28年度</t>
    <rPh sb="0" eb="2">
      <t>ヘイセイ</t>
    </rPh>
    <rPh sb="4" eb="6">
      <t>ネンド</t>
    </rPh>
    <phoneticPr fontId="21"/>
  </si>
  <si>
    <t>平成29年度</t>
    <rPh sb="0" eb="2">
      <t>ヘイセイ</t>
    </rPh>
    <rPh sb="4" eb="6">
      <t>ネンド</t>
    </rPh>
    <phoneticPr fontId="21"/>
  </si>
  <si>
    <t>平成30年度</t>
    <rPh sb="0" eb="2">
      <t>ヘイセイ</t>
    </rPh>
    <rPh sb="4" eb="6">
      <t>ネンド</t>
    </rPh>
    <phoneticPr fontId="21"/>
  </si>
  <si>
    <t>2014年度</t>
    <rPh sb="4" eb="6">
      <t>ネンド</t>
    </rPh>
    <phoneticPr fontId="21"/>
  </si>
  <si>
    <t>2015年度</t>
    <rPh sb="4" eb="6">
      <t>ネンド</t>
    </rPh>
    <phoneticPr fontId="21"/>
  </si>
  <si>
    <t>2016年度</t>
    <rPh sb="4" eb="6">
      <t>ネンド</t>
    </rPh>
    <phoneticPr fontId="21"/>
  </si>
  <si>
    <t>2017年度</t>
    <rPh sb="4" eb="6">
      <t>ネンド</t>
    </rPh>
    <phoneticPr fontId="21"/>
  </si>
  <si>
    <t>2018年度</t>
    <rPh sb="4" eb="6">
      <t>ネンド</t>
    </rPh>
    <phoneticPr fontId="21"/>
  </si>
  <si>
    <t>全　国</t>
    <rPh sb="0" eb="1">
      <t>ゼン</t>
    </rPh>
    <rPh sb="2" eb="3">
      <t>クニ</t>
    </rPh>
    <phoneticPr fontId="21"/>
  </si>
  <si>
    <t>名目GDP</t>
    <rPh sb="0" eb="2">
      <t>メイモク</t>
    </rPh>
    <phoneticPr fontId="21"/>
  </si>
  <si>
    <t>実質GDP</t>
    <rPh sb="0" eb="2">
      <t>ジッシツ</t>
    </rPh>
    <phoneticPr fontId="21"/>
  </si>
  <si>
    <t>兵庫県</t>
    <rPh sb="0" eb="3">
      <t>ヒョウゴケン</t>
    </rPh>
    <phoneticPr fontId="21"/>
  </si>
  <si>
    <t>　</t>
  </si>
  <si>
    <t>10億円</t>
    <rPh sb="2" eb="4">
      <t>オクエン</t>
    </rPh>
    <phoneticPr fontId="17"/>
  </si>
  <si>
    <t>国名目</t>
    <rPh sb="0" eb="1">
      <t>クニ</t>
    </rPh>
    <rPh sb="1" eb="3">
      <t>メイモク</t>
    </rPh>
    <phoneticPr fontId="17"/>
  </si>
  <si>
    <t>確報</t>
    <rPh sb="0" eb="2">
      <t>カクホウ</t>
    </rPh>
    <phoneticPr fontId="17"/>
  </si>
  <si>
    <t>国実質連鎖</t>
    <rPh sb="0" eb="1">
      <t>クニ</t>
    </rPh>
    <rPh sb="1" eb="3">
      <t>ジッシツ</t>
    </rPh>
    <rPh sb="3" eb="5">
      <t>レンサ</t>
    </rPh>
    <phoneticPr fontId="17"/>
  </si>
  <si>
    <t>百万円</t>
    <rPh sb="0" eb="1">
      <t>ヒャク</t>
    </rPh>
    <rPh sb="1" eb="3">
      <t>マンエン</t>
    </rPh>
    <phoneticPr fontId="17"/>
  </si>
  <si>
    <t>県名目</t>
    <rPh sb="0" eb="1">
      <t>ケン</t>
    </rPh>
    <rPh sb="1" eb="3">
      <t>メイモク</t>
    </rPh>
    <phoneticPr fontId="17"/>
  </si>
  <si>
    <t>県実質連鎖</t>
    <rPh sb="0" eb="1">
      <t>ケン</t>
    </rPh>
    <rPh sb="1" eb="3">
      <t>ジッシツ</t>
    </rPh>
    <rPh sb="3" eb="5">
      <t>レンサ</t>
    </rPh>
    <phoneticPr fontId="17"/>
  </si>
  <si>
    <t>市町名</t>
  </si>
  <si>
    <t>阪神南地域</t>
  </si>
  <si>
    <t>尼崎市</t>
  </si>
  <si>
    <t>西宮市</t>
  </si>
  <si>
    <t>芦屋市</t>
  </si>
  <si>
    <t>阪神北地域</t>
  </si>
  <si>
    <t>伊丹市</t>
  </si>
  <si>
    <t>宝塚市</t>
  </si>
  <si>
    <t>川西市</t>
  </si>
  <si>
    <t>三田市</t>
  </si>
  <si>
    <t>猪名川町</t>
  </si>
  <si>
    <t>明石市</t>
  </si>
  <si>
    <t>加古川市</t>
  </si>
  <si>
    <t>高砂市</t>
  </si>
  <si>
    <t>稲美町</t>
  </si>
  <si>
    <t>播磨町</t>
  </si>
  <si>
    <t>北播磨地域</t>
  </si>
  <si>
    <t>小野市</t>
  </si>
  <si>
    <t>加西市</t>
  </si>
  <si>
    <t>中播磨地域</t>
  </si>
  <si>
    <t>市川町</t>
  </si>
  <si>
    <t>福崎町</t>
  </si>
  <si>
    <t>西播磨地域</t>
  </si>
  <si>
    <t>相生市</t>
  </si>
  <si>
    <t>赤穂市</t>
  </si>
  <si>
    <t>太子町</t>
  </si>
  <si>
    <t>上郡町</t>
  </si>
  <si>
    <t>　　　　兵庫県内の地域別ＧＲＰ（支出側）の</t>
    <rPh sb="4" eb="7">
      <t>ヒョウゴケン</t>
    </rPh>
    <rPh sb="7" eb="8">
      <t>ナイ</t>
    </rPh>
    <rPh sb="9" eb="11">
      <t>チイキ</t>
    </rPh>
    <rPh sb="11" eb="12">
      <t>ベツ</t>
    </rPh>
    <rPh sb="16" eb="18">
      <t>シシュツ</t>
    </rPh>
    <rPh sb="18" eb="19">
      <t>ガワ</t>
    </rPh>
    <phoneticPr fontId="2"/>
  </si>
  <si>
    <t>地域別経済動向指標公表予定</t>
    <rPh sb="0" eb="2">
      <t>チイキ</t>
    </rPh>
    <rPh sb="2" eb="3">
      <t>ベツ</t>
    </rPh>
    <rPh sb="3" eb="5">
      <t>ケイザイ</t>
    </rPh>
    <rPh sb="5" eb="7">
      <t>ドウコウ</t>
    </rPh>
    <rPh sb="7" eb="9">
      <t>シヒョウ</t>
    </rPh>
    <rPh sb="9" eb="11">
      <t>コウヒョウ</t>
    </rPh>
    <rPh sb="11" eb="13">
      <t>ヨテイ</t>
    </rPh>
    <phoneticPr fontId="2"/>
  </si>
  <si>
    <t>兵庫県企画県民部統計課参事　芦谷　恒憲</t>
  </si>
  <si>
    <t xml:space="preserve">                                      (  TEL    078-731-4416 )</t>
  </si>
  <si>
    <t>兵庫県立大学大学院減災復興政策研究科　客員研究員</t>
    <rPh sb="0" eb="2">
      <t>ヒョウゴ</t>
    </rPh>
    <rPh sb="2" eb="4">
      <t>ケンリツ</t>
    </rPh>
    <rPh sb="4" eb="6">
      <t>ダイガク</t>
    </rPh>
    <rPh sb="6" eb="9">
      <t>ダイガクイン</t>
    </rPh>
    <rPh sb="9" eb="11">
      <t>ゲンサイ</t>
    </rPh>
    <rPh sb="11" eb="13">
      <t>フッコウ</t>
    </rPh>
    <rPh sb="13" eb="15">
      <t>セイサク</t>
    </rPh>
    <rPh sb="15" eb="17">
      <t>ケンキュウ</t>
    </rPh>
    <rPh sb="17" eb="18">
      <t>カ</t>
    </rPh>
    <phoneticPr fontId="1"/>
  </si>
  <si>
    <t>神戸女子大学教授　　小沢　康英</t>
    <phoneticPr fontId="1"/>
  </si>
  <si>
    <t>地　域　別　経　済　動　向　指　標</t>
    <rPh sb="0" eb="1">
      <t>チ</t>
    </rPh>
    <rPh sb="2" eb="3">
      <t>イキ</t>
    </rPh>
    <rPh sb="4" eb="5">
      <t>ベツ</t>
    </rPh>
    <rPh sb="6" eb="7">
      <t>ヘ</t>
    </rPh>
    <rPh sb="8" eb="9">
      <t>スミ</t>
    </rPh>
    <rPh sb="10" eb="11">
      <t>ドウ</t>
    </rPh>
    <rPh sb="12" eb="13">
      <t>ムカイ</t>
    </rPh>
    <rPh sb="14" eb="15">
      <t>ユビ</t>
    </rPh>
    <rPh sb="16" eb="17">
      <t>シルベ</t>
    </rPh>
    <phoneticPr fontId="1"/>
  </si>
  <si>
    <t>表5　　平成31年度／平成30年度市町内総生産（支出側名目：平成23年基準）増減率</t>
    <rPh sb="0" eb="1">
      <t>ヒョウ</t>
    </rPh>
    <rPh sb="4" eb="6">
      <t>ヘイセイ</t>
    </rPh>
    <rPh sb="8" eb="10">
      <t>ネンド</t>
    </rPh>
    <rPh sb="11" eb="13">
      <t>ヘイセイ</t>
    </rPh>
    <rPh sb="15" eb="17">
      <t>ネンド</t>
    </rPh>
    <rPh sb="17" eb="20">
      <t>シチョウナイ</t>
    </rPh>
    <rPh sb="20" eb="23">
      <t>ソウセイサン</t>
    </rPh>
    <rPh sb="24" eb="26">
      <t>シシュツ</t>
    </rPh>
    <rPh sb="26" eb="27">
      <t>ガワ</t>
    </rPh>
    <rPh sb="27" eb="29">
      <t>メイモク</t>
    </rPh>
    <rPh sb="30" eb="32">
      <t>ヘイセイ</t>
    </rPh>
    <rPh sb="34" eb="35">
      <t>ネン</t>
    </rPh>
    <rPh sb="35" eb="37">
      <t>キジュン</t>
    </rPh>
    <rPh sb="38" eb="40">
      <t>ゾウゲン</t>
    </rPh>
    <rPh sb="40" eb="41">
      <t>リツ</t>
    </rPh>
    <phoneticPr fontId="17"/>
  </si>
  <si>
    <t>2019年度</t>
    <rPh sb="4" eb="6">
      <t>ネンド</t>
    </rPh>
    <phoneticPr fontId="21"/>
  </si>
  <si>
    <t>参考表1　市町内需要額（民間・公的）推計資料</t>
    <rPh sb="0" eb="2">
      <t>サンコウ</t>
    </rPh>
    <rPh sb="2" eb="3">
      <t>ヒョウ</t>
    </rPh>
    <rPh sb="5" eb="8">
      <t>シチョウナイ</t>
    </rPh>
    <rPh sb="8" eb="11">
      <t>ジュヨウガク</t>
    </rPh>
    <rPh sb="12" eb="14">
      <t>ミンカン</t>
    </rPh>
    <rPh sb="15" eb="17">
      <t>コウテキ</t>
    </rPh>
    <rPh sb="18" eb="20">
      <t>スイケイ</t>
    </rPh>
    <rPh sb="20" eb="22">
      <t>シリョウ</t>
    </rPh>
    <phoneticPr fontId="17"/>
  </si>
  <si>
    <t>参考表2　  推計に利用した主なデータ</t>
    <rPh sb="0" eb="2">
      <t>サンコウ</t>
    </rPh>
    <rPh sb="2" eb="3">
      <t>ヒョウ</t>
    </rPh>
    <rPh sb="7" eb="9">
      <t>スイケイ</t>
    </rPh>
    <rPh sb="10" eb="12">
      <t>リヨウ</t>
    </rPh>
    <rPh sb="14" eb="15">
      <t>オモ</t>
    </rPh>
    <phoneticPr fontId="17"/>
  </si>
  <si>
    <t>項目</t>
    <rPh sb="0" eb="2">
      <t>コウモク</t>
    </rPh>
    <phoneticPr fontId="17"/>
  </si>
  <si>
    <t>資料</t>
    <rPh sb="0" eb="2">
      <t>シリョウ</t>
    </rPh>
    <phoneticPr fontId="17"/>
  </si>
  <si>
    <t>出所</t>
    <rPh sb="0" eb="2">
      <t>シュッショ</t>
    </rPh>
    <phoneticPr fontId="17"/>
  </si>
  <si>
    <t>備考</t>
    <rPh sb="0" eb="2">
      <t>ビコウ</t>
    </rPh>
    <phoneticPr fontId="17"/>
  </si>
  <si>
    <t>家計最終消費支出</t>
    <rPh sb="0" eb="2">
      <t>カケイ</t>
    </rPh>
    <rPh sb="2" eb="4">
      <t>サイシュウ</t>
    </rPh>
    <rPh sb="4" eb="6">
      <t>ショウヒ</t>
    </rPh>
    <rPh sb="6" eb="8">
      <t>シシュツ</t>
    </rPh>
    <phoneticPr fontId="17"/>
  </si>
  <si>
    <t>世帯当たり消費支出</t>
    <rPh sb="0" eb="2">
      <t>セタイ</t>
    </rPh>
    <rPh sb="2" eb="3">
      <t>ア</t>
    </rPh>
    <rPh sb="5" eb="7">
      <t>ショウヒ</t>
    </rPh>
    <rPh sb="7" eb="9">
      <t>シシュツ</t>
    </rPh>
    <phoneticPr fontId="17"/>
  </si>
  <si>
    <t>世帯数</t>
    <rPh sb="0" eb="3">
      <t>セタイスウ</t>
    </rPh>
    <phoneticPr fontId="17"/>
  </si>
  <si>
    <t>全国消費実態調査</t>
    <rPh sb="0" eb="2">
      <t>ゼンコク</t>
    </rPh>
    <rPh sb="2" eb="4">
      <t>ショウヒ</t>
    </rPh>
    <rPh sb="4" eb="6">
      <t>ジッタイ</t>
    </rPh>
    <rPh sb="6" eb="8">
      <t>チョウサ</t>
    </rPh>
    <phoneticPr fontId="17"/>
  </si>
  <si>
    <t>国勢調査・県推計人口</t>
    <rPh sb="0" eb="2">
      <t>コクセイ</t>
    </rPh>
    <rPh sb="2" eb="4">
      <t>チョウサ</t>
    </rPh>
    <rPh sb="5" eb="6">
      <t>ケン</t>
    </rPh>
    <rPh sb="6" eb="8">
      <t>スイケイ</t>
    </rPh>
    <rPh sb="8" eb="10">
      <t>ジンコウ</t>
    </rPh>
    <phoneticPr fontId="17"/>
  </si>
  <si>
    <t>消費支出</t>
    <rPh sb="0" eb="2">
      <t>ショウヒ</t>
    </rPh>
    <rPh sb="2" eb="4">
      <t>シシュツ</t>
    </rPh>
    <phoneticPr fontId="17"/>
  </si>
  <si>
    <t>平成26年全国消費実態調査</t>
    <rPh sb="0" eb="2">
      <t>ヘイセイ</t>
    </rPh>
    <rPh sb="4" eb="5">
      <t>ネン</t>
    </rPh>
    <rPh sb="5" eb="7">
      <t>ゼンコク</t>
    </rPh>
    <rPh sb="7" eb="9">
      <t>ショウヒ</t>
    </rPh>
    <rPh sb="9" eb="11">
      <t>ジッタイ</t>
    </rPh>
    <rPh sb="11" eb="13">
      <t>チョウサ</t>
    </rPh>
    <phoneticPr fontId="17"/>
  </si>
  <si>
    <t>平成22年12月</t>
    <rPh sb="0" eb="2">
      <t>ヘイセイ</t>
    </rPh>
    <rPh sb="4" eb="5">
      <t>ネン</t>
    </rPh>
    <rPh sb="7" eb="8">
      <t>ガツ</t>
    </rPh>
    <phoneticPr fontId="17"/>
  </si>
  <si>
    <t>家計調査（神戸市・近畿）</t>
    <rPh sb="0" eb="2">
      <t>カケイ</t>
    </rPh>
    <rPh sb="2" eb="4">
      <t>チョウサ</t>
    </rPh>
    <rPh sb="5" eb="8">
      <t>コウベシ</t>
    </rPh>
    <rPh sb="9" eb="11">
      <t>キンキ</t>
    </rPh>
    <phoneticPr fontId="17"/>
  </si>
  <si>
    <t>総務省</t>
    <rPh sb="0" eb="3">
      <t>ソウムショウ</t>
    </rPh>
    <phoneticPr fontId="17"/>
  </si>
  <si>
    <t>世帯</t>
    <rPh sb="0" eb="2">
      <t>セタイ</t>
    </rPh>
    <phoneticPr fontId="17"/>
  </si>
  <si>
    <t>今回改定</t>
    <rPh sb="0" eb="2">
      <t>コンカイ</t>
    </rPh>
    <rPh sb="2" eb="4">
      <t>カイテイ</t>
    </rPh>
    <phoneticPr fontId="17"/>
  </si>
  <si>
    <t>統計課</t>
    <rPh sb="0" eb="2">
      <t>トウケイ</t>
    </rPh>
    <rPh sb="2" eb="3">
      <t>カ</t>
    </rPh>
    <phoneticPr fontId="17"/>
  </si>
  <si>
    <t>政府最終消費支出</t>
    <rPh sb="0" eb="2">
      <t>セイフ</t>
    </rPh>
    <rPh sb="2" eb="4">
      <t>サイシュウ</t>
    </rPh>
    <rPh sb="4" eb="6">
      <t>ショウヒ</t>
    </rPh>
    <rPh sb="6" eb="8">
      <t>シシュツ</t>
    </rPh>
    <phoneticPr fontId="17"/>
  </si>
  <si>
    <t>人件費</t>
    <rPh sb="0" eb="3">
      <t>ジンケンヒ</t>
    </rPh>
    <phoneticPr fontId="17"/>
  </si>
  <si>
    <t>物件費</t>
    <rPh sb="0" eb="2">
      <t>ブッケン</t>
    </rPh>
    <rPh sb="2" eb="3">
      <t>ヒ</t>
    </rPh>
    <phoneticPr fontId="17"/>
  </si>
  <si>
    <t>兵庫県市町振興課調べ</t>
    <rPh sb="0" eb="2">
      <t>ヒョウゴ</t>
    </rPh>
    <rPh sb="2" eb="3">
      <t>ケン</t>
    </rPh>
    <rPh sb="3" eb="5">
      <t>シチョウ</t>
    </rPh>
    <rPh sb="5" eb="7">
      <t>シンコウ</t>
    </rPh>
    <rPh sb="7" eb="8">
      <t>カ</t>
    </rPh>
    <rPh sb="8" eb="9">
      <t>シラ</t>
    </rPh>
    <phoneticPr fontId="17"/>
  </si>
  <si>
    <t>人件費・物件費・維持補修費</t>
    <rPh sb="0" eb="3">
      <t>ジンケンヒ</t>
    </rPh>
    <rPh sb="4" eb="6">
      <t>ブッケン</t>
    </rPh>
    <rPh sb="6" eb="7">
      <t>ヒ</t>
    </rPh>
    <rPh sb="8" eb="10">
      <t>イジ</t>
    </rPh>
    <rPh sb="10" eb="13">
      <t>ホシュウヒ</t>
    </rPh>
    <phoneticPr fontId="17"/>
  </si>
  <si>
    <t>市町振興課</t>
    <rPh sb="0" eb="2">
      <t>シチョウ</t>
    </rPh>
    <rPh sb="2" eb="4">
      <t>シンコウ</t>
    </rPh>
    <rPh sb="4" eb="5">
      <t>カ</t>
    </rPh>
    <phoneticPr fontId="17"/>
  </si>
  <si>
    <t>H21年度～</t>
    <rPh sb="3" eb="5">
      <t>ネンド</t>
    </rPh>
    <phoneticPr fontId="17"/>
  </si>
  <si>
    <t>維持補修費</t>
    <rPh sb="0" eb="2">
      <t>イジ</t>
    </rPh>
    <rPh sb="2" eb="4">
      <t>ホシュウ</t>
    </rPh>
    <rPh sb="4" eb="5">
      <t>ヒ</t>
    </rPh>
    <phoneticPr fontId="17"/>
  </si>
  <si>
    <t>兵庫県市町振興課調べ（決算額・予算額直接照会）</t>
    <rPh sb="0" eb="2">
      <t>ヒョウゴ</t>
    </rPh>
    <rPh sb="2" eb="3">
      <t>ケン</t>
    </rPh>
    <rPh sb="3" eb="5">
      <t>シチョウ</t>
    </rPh>
    <rPh sb="5" eb="7">
      <t>シンコウ</t>
    </rPh>
    <rPh sb="7" eb="8">
      <t>カ</t>
    </rPh>
    <rPh sb="8" eb="9">
      <t>シラ</t>
    </rPh>
    <rPh sb="11" eb="14">
      <t>ケッサンガク</t>
    </rPh>
    <rPh sb="15" eb="18">
      <t>ヨサンガク</t>
    </rPh>
    <rPh sb="18" eb="20">
      <t>チョクセツ</t>
    </rPh>
    <rPh sb="20" eb="22">
      <t>ショウカイ</t>
    </rPh>
    <phoneticPr fontId="17"/>
  </si>
  <si>
    <t>住宅投資</t>
    <rPh sb="0" eb="2">
      <t>ジュウタク</t>
    </rPh>
    <rPh sb="2" eb="4">
      <t>トウシ</t>
    </rPh>
    <phoneticPr fontId="17"/>
  </si>
  <si>
    <t>新設住宅着工戸数</t>
    <rPh sb="0" eb="2">
      <t>シンセツ</t>
    </rPh>
    <rPh sb="2" eb="4">
      <t>ジュウタク</t>
    </rPh>
    <rPh sb="4" eb="6">
      <t>チャッコウ</t>
    </rPh>
    <rPh sb="6" eb="8">
      <t>コスウ</t>
    </rPh>
    <phoneticPr fontId="17"/>
  </si>
  <si>
    <t>兵庫県都市政策課調べ</t>
    <rPh sb="0" eb="3">
      <t>ヒョウゴケン</t>
    </rPh>
    <rPh sb="3" eb="5">
      <t>トシ</t>
    </rPh>
    <rPh sb="5" eb="7">
      <t>セイサク</t>
    </rPh>
    <rPh sb="7" eb="8">
      <t>カ</t>
    </rPh>
    <rPh sb="8" eb="9">
      <t>シラ</t>
    </rPh>
    <phoneticPr fontId="17"/>
  </si>
  <si>
    <t>兵庫県住宅政策課調べ</t>
    <rPh sb="0" eb="3">
      <t>ヒョウゴケン</t>
    </rPh>
    <rPh sb="3" eb="5">
      <t>ジュウタク</t>
    </rPh>
    <rPh sb="5" eb="7">
      <t>セイサク</t>
    </rPh>
    <rPh sb="7" eb="8">
      <t>カ</t>
    </rPh>
    <rPh sb="8" eb="9">
      <t>シラ</t>
    </rPh>
    <phoneticPr fontId="17"/>
  </si>
  <si>
    <t>住宅政策課</t>
    <rPh sb="0" eb="2">
      <t>ジュウタク</t>
    </rPh>
    <rPh sb="2" eb="4">
      <t>セイサク</t>
    </rPh>
    <rPh sb="4" eb="5">
      <t>カ</t>
    </rPh>
    <phoneticPr fontId="17"/>
  </si>
  <si>
    <t>設備投資（製造業）</t>
    <rPh sb="0" eb="2">
      <t>セツビ</t>
    </rPh>
    <rPh sb="2" eb="4">
      <t>トウシ</t>
    </rPh>
    <rPh sb="5" eb="8">
      <t>セイゾウギョウ</t>
    </rPh>
    <phoneticPr fontId="17"/>
  </si>
  <si>
    <t>有形固定資産投資総額</t>
    <rPh sb="0" eb="2">
      <t>ユウケイ</t>
    </rPh>
    <rPh sb="2" eb="4">
      <t>コテイ</t>
    </rPh>
    <rPh sb="4" eb="6">
      <t>シサン</t>
    </rPh>
    <rPh sb="6" eb="8">
      <t>トウシ</t>
    </rPh>
    <rPh sb="8" eb="10">
      <t>ソウガク</t>
    </rPh>
    <phoneticPr fontId="17"/>
  </si>
  <si>
    <t>工業統計</t>
    <rPh sb="0" eb="2">
      <t>コウギョウ</t>
    </rPh>
    <rPh sb="2" eb="4">
      <t>トウケイ</t>
    </rPh>
    <phoneticPr fontId="17"/>
  </si>
  <si>
    <t>設備投資（非製造業）</t>
    <rPh sb="0" eb="2">
      <t>セツビ</t>
    </rPh>
    <rPh sb="2" eb="4">
      <t>トウシ</t>
    </rPh>
    <rPh sb="5" eb="6">
      <t>ヒ</t>
    </rPh>
    <rPh sb="6" eb="9">
      <t>セイゾウギョウ</t>
    </rPh>
    <phoneticPr fontId="17"/>
  </si>
  <si>
    <t>市町内総生産（市町付加価値額計）</t>
    <rPh sb="0" eb="3">
      <t>シチョウナイ</t>
    </rPh>
    <rPh sb="3" eb="4">
      <t>ソウ</t>
    </rPh>
    <rPh sb="4" eb="6">
      <t>セイサン</t>
    </rPh>
    <rPh sb="7" eb="9">
      <t>シチョウ</t>
    </rPh>
    <rPh sb="9" eb="11">
      <t>フカ</t>
    </rPh>
    <rPh sb="11" eb="13">
      <t>カチ</t>
    </rPh>
    <rPh sb="13" eb="14">
      <t>ガク</t>
    </rPh>
    <rPh sb="14" eb="15">
      <t>ケイ</t>
    </rPh>
    <phoneticPr fontId="17"/>
  </si>
  <si>
    <t>市町民経済計算</t>
    <rPh sb="0" eb="2">
      <t>シチョウ</t>
    </rPh>
    <rPh sb="2" eb="3">
      <t>ミン</t>
    </rPh>
    <rPh sb="3" eb="5">
      <t>ケイザイ</t>
    </rPh>
    <rPh sb="5" eb="7">
      <t>ケイサン</t>
    </rPh>
    <phoneticPr fontId="17"/>
  </si>
  <si>
    <t>普通建設事業費</t>
    <rPh sb="0" eb="2">
      <t>フツウ</t>
    </rPh>
    <rPh sb="2" eb="4">
      <t>ケンセツ</t>
    </rPh>
    <rPh sb="4" eb="7">
      <t>ジギョウヒ</t>
    </rPh>
    <phoneticPr fontId="17"/>
  </si>
  <si>
    <t>在庫品増加</t>
    <rPh sb="0" eb="3">
      <t>ザイコヒン</t>
    </rPh>
    <rPh sb="3" eb="5">
      <t>ゾウカ</t>
    </rPh>
    <phoneticPr fontId="17"/>
  </si>
  <si>
    <t>災害復旧事業費</t>
    <rPh sb="0" eb="2">
      <t>サイガイ</t>
    </rPh>
    <rPh sb="2" eb="4">
      <t>フッキュウ</t>
    </rPh>
    <rPh sb="4" eb="7">
      <t>ジギョウヒ</t>
    </rPh>
    <phoneticPr fontId="17"/>
  </si>
  <si>
    <t>土木費</t>
    <rPh sb="0" eb="3">
      <t>ドボクヒ</t>
    </rPh>
    <phoneticPr fontId="17"/>
  </si>
  <si>
    <t>災害復旧費</t>
    <rPh sb="0" eb="2">
      <t>サイガイ</t>
    </rPh>
    <rPh sb="2" eb="4">
      <t>フッキュウ</t>
    </rPh>
    <rPh sb="4" eb="5">
      <t>ヒ</t>
    </rPh>
    <phoneticPr fontId="17"/>
  </si>
  <si>
    <t>兵庫県市町振興課調べ</t>
    <rPh sb="0" eb="3">
      <t>ヒョウゴケン</t>
    </rPh>
    <rPh sb="3" eb="5">
      <t>シチョウ</t>
    </rPh>
    <rPh sb="5" eb="7">
      <t>シンコウ</t>
    </rPh>
    <rPh sb="7" eb="8">
      <t>カ</t>
    </rPh>
    <rPh sb="8" eb="9">
      <t>シラ</t>
    </rPh>
    <phoneticPr fontId="17"/>
  </si>
  <si>
    <t>移出入</t>
    <rPh sb="0" eb="2">
      <t>イシュツ</t>
    </rPh>
    <rPh sb="2" eb="3">
      <t>ニュウ</t>
    </rPh>
    <phoneticPr fontId="17"/>
  </si>
  <si>
    <t>四半期別兵庫県内GDP速報</t>
    <rPh sb="0" eb="3">
      <t>シハンキ</t>
    </rPh>
    <rPh sb="3" eb="4">
      <t>ベツ</t>
    </rPh>
    <rPh sb="4" eb="7">
      <t>ヒョウゴケン</t>
    </rPh>
    <rPh sb="7" eb="8">
      <t>ナイ</t>
    </rPh>
    <rPh sb="11" eb="13">
      <t>ソクホウ</t>
    </rPh>
    <phoneticPr fontId="17"/>
  </si>
  <si>
    <t>市町内総生産（支出側）</t>
    <rPh sb="0" eb="3">
      <t>シチョウナイ</t>
    </rPh>
    <rPh sb="3" eb="6">
      <t>ソウセイサン</t>
    </rPh>
    <rPh sb="7" eb="9">
      <t>シシュツ</t>
    </rPh>
    <rPh sb="9" eb="10">
      <t>ガワ</t>
    </rPh>
    <phoneticPr fontId="17"/>
  </si>
  <si>
    <t>その他（純移出入・統計上の不突合</t>
    <rPh sb="2" eb="3">
      <t>タ</t>
    </rPh>
    <rPh sb="4" eb="5">
      <t>ジュン</t>
    </rPh>
    <rPh sb="5" eb="7">
      <t>イシュツ</t>
    </rPh>
    <rPh sb="7" eb="8">
      <t>ニュウ</t>
    </rPh>
    <rPh sb="9" eb="11">
      <t>トウケイ</t>
    </rPh>
    <rPh sb="11" eb="12">
      <t>ウエ</t>
    </rPh>
    <rPh sb="13" eb="14">
      <t>フ</t>
    </rPh>
    <rPh sb="14" eb="15">
      <t>トツ</t>
    </rPh>
    <rPh sb="15" eb="16">
      <t>ゴウ</t>
    </rPh>
    <phoneticPr fontId="17"/>
  </si>
  <si>
    <t>残差（６－（１＋２＋３＋４））</t>
    <rPh sb="0" eb="2">
      <t>ザンサ</t>
    </rPh>
    <phoneticPr fontId="17"/>
  </si>
  <si>
    <t>県民経済計算速報値</t>
    <rPh sb="0" eb="2">
      <t>ケンミン</t>
    </rPh>
    <rPh sb="2" eb="4">
      <t>ケイザイ</t>
    </rPh>
    <rPh sb="4" eb="6">
      <t>ケイサン</t>
    </rPh>
    <rPh sb="6" eb="8">
      <t>ソクホウ</t>
    </rPh>
    <rPh sb="8" eb="9">
      <t>アタイ</t>
    </rPh>
    <phoneticPr fontId="17"/>
  </si>
  <si>
    <t>市町内総生産</t>
    <rPh sb="0" eb="3">
      <t>シチョウナイ</t>
    </rPh>
    <rPh sb="3" eb="4">
      <t>ソウ</t>
    </rPh>
    <rPh sb="4" eb="6">
      <t>セイサン</t>
    </rPh>
    <phoneticPr fontId="17"/>
  </si>
  <si>
    <t>純移出入＋統計上の不突合</t>
    <rPh sb="0" eb="1">
      <t>ジュン</t>
    </rPh>
    <rPh sb="1" eb="3">
      <t>イシュツ</t>
    </rPh>
    <rPh sb="3" eb="4">
      <t>ニュウ</t>
    </rPh>
    <rPh sb="5" eb="7">
      <t>トウケイ</t>
    </rPh>
    <rPh sb="7" eb="8">
      <t>ウエ</t>
    </rPh>
    <rPh sb="9" eb="10">
      <t>フ</t>
    </rPh>
    <rPh sb="10" eb="11">
      <t>トツ</t>
    </rPh>
    <rPh sb="11" eb="12">
      <t>ゴウ</t>
    </rPh>
    <phoneticPr fontId="2"/>
  </si>
  <si>
    <t>参</t>
    <rPh sb="0" eb="1">
      <t>サン</t>
    </rPh>
    <phoneticPr fontId="17"/>
  </si>
  <si>
    <t>純移輸出入</t>
    <rPh sb="0" eb="1">
      <t>ジュン</t>
    </rPh>
    <rPh sb="1" eb="2">
      <t>ウツリ</t>
    </rPh>
    <rPh sb="2" eb="5">
      <t>ユシュツニュウ</t>
    </rPh>
    <phoneticPr fontId="2"/>
  </si>
  <si>
    <t>移輸出</t>
    <rPh sb="0" eb="1">
      <t>イ</t>
    </rPh>
    <rPh sb="1" eb="3">
      <t>ユシュツ</t>
    </rPh>
    <phoneticPr fontId="2"/>
  </si>
  <si>
    <t>考</t>
    <rPh sb="0" eb="1">
      <t>カンガ</t>
    </rPh>
    <phoneticPr fontId="17"/>
  </si>
  <si>
    <t>移輸入</t>
    <rPh sb="0" eb="1">
      <t>イ</t>
    </rPh>
    <rPh sb="1" eb="3">
      <t>ユニュウ</t>
    </rPh>
    <phoneticPr fontId="2"/>
  </si>
  <si>
    <t>市町内需要合計市町比率で按分</t>
    <rPh sb="0" eb="3">
      <t>シチョウナイ</t>
    </rPh>
    <rPh sb="3" eb="5">
      <t>ジュヨウ</t>
    </rPh>
    <rPh sb="5" eb="7">
      <t>ゴウケイ</t>
    </rPh>
    <rPh sb="7" eb="9">
      <t>シチョウ</t>
    </rPh>
    <rPh sb="9" eb="11">
      <t>ヒリツ</t>
    </rPh>
    <rPh sb="12" eb="14">
      <t>アンブン</t>
    </rPh>
    <phoneticPr fontId="2"/>
  </si>
  <si>
    <t>FISIM移出入（純）</t>
    <rPh sb="5" eb="7">
      <t>イシュツ</t>
    </rPh>
    <rPh sb="7" eb="8">
      <t>ニュウ</t>
    </rPh>
    <rPh sb="9" eb="10">
      <t>ジュン</t>
    </rPh>
    <phoneticPr fontId="17"/>
  </si>
  <si>
    <t>市町総生産（支出側）市町比率で按分</t>
    <rPh sb="0" eb="2">
      <t>シチョウ</t>
    </rPh>
    <rPh sb="2" eb="5">
      <t>ソウセイサン</t>
    </rPh>
    <rPh sb="6" eb="8">
      <t>シシュツ</t>
    </rPh>
    <rPh sb="8" eb="9">
      <t>ガワ</t>
    </rPh>
    <rPh sb="10" eb="12">
      <t>シチョウ</t>
    </rPh>
    <rPh sb="12" eb="14">
      <t>ヒリツ</t>
    </rPh>
    <rPh sb="15" eb="17">
      <t>アンブン</t>
    </rPh>
    <phoneticPr fontId="2"/>
  </si>
  <si>
    <t>統計上の不突合</t>
    <rPh sb="0" eb="2">
      <t>トウケイ</t>
    </rPh>
    <rPh sb="2" eb="3">
      <t>ウエ</t>
    </rPh>
    <rPh sb="4" eb="5">
      <t>フ</t>
    </rPh>
    <rPh sb="5" eb="6">
      <t>トツ</t>
    </rPh>
    <rPh sb="6" eb="7">
      <t>ゴウ</t>
    </rPh>
    <phoneticPr fontId="2"/>
  </si>
  <si>
    <t>総生産（支出側）</t>
    <rPh sb="0" eb="3">
      <t>ソウセイサン</t>
    </rPh>
    <rPh sb="4" eb="6">
      <t>シシュツ</t>
    </rPh>
    <rPh sb="6" eb="7">
      <t>ガワ</t>
    </rPh>
    <phoneticPr fontId="2"/>
  </si>
  <si>
    <t>実質</t>
    <rPh sb="0" eb="2">
      <t>ジッシツ</t>
    </rPh>
    <phoneticPr fontId="17"/>
  </si>
  <si>
    <t>名目</t>
    <rPh sb="0" eb="2">
      <t>メイモク</t>
    </rPh>
    <phoneticPr fontId="17"/>
  </si>
  <si>
    <t xml:space="preserve"> </t>
    <phoneticPr fontId="1"/>
  </si>
  <si>
    <t>１．</t>
    <phoneticPr fontId="2"/>
  </si>
  <si>
    <t>２．</t>
    <phoneticPr fontId="2"/>
  </si>
  <si>
    <t>３．</t>
    <phoneticPr fontId="2"/>
  </si>
  <si>
    <t>令和2年度</t>
    <rPh sb="0" eb="2">
      <t>レイワ</t>
    </rPh>
    <rPh sb="3" eb="5">
      <t>ネンド</t>
    </rPh>
    <phoneticPr fontId="21"/>
  </si>
  <si>
    <t>2020年度</t>
    <rPh sb="4" eb="6">
      <t>ネンド</t>
    </rPh>
    <phoneticPr fontId="21"/>
  </si>
  <si>
    <t>令和2年度</t>
    <rPh sb="0" eb="2">
      <t>レイワ</t>
    </rPh>
    <rPh sb="3" eb="5">
      <t>ネンド</t>
    </rPh>
    <phoneticPr fontId="17"/>
  </si>
  <si>
    <t xml:space="preserve"> </t>
    <phoneticPr fontId="17"/>
  </si>
  <si>
    <t xml:space="preserve"> </t>
  </si>
  <si>
    <t xml:space="preserve"> </t>
    <phoneticPr fontId="1"/>
  </si>
  <si>
    <t>令和元年度</t>
    <rPh sb="0" eb="2">
      <t>レイワ</t>
    </rPh>
    <rPh sb="2" eb="3">
      <t>ガン</t>
    </rPh>
    <rPh sb="3" eb="5">
      <t>ネンド</t>
    </rPh>
    <phoneticPr fontId="17"/>
  </si>
  <si>
    <t>丹波篠山市</t>
  </si>
  <si>
    <t>令和元年度</t>
    <rPh sb="0" eb="2">
      <t>レイワ</t>
    </rPh>
    <rPh sb="2" eb="3">
      <t>ガン</t>
    </rPh>
    <rPh sb="3" eb="5">
      <t>ネンド</t>
    </rPh>
    <phoneticPr fontId="21"/>
  </si>
  <si>
    <t>兵庫県立大学産学連携・研究推進機構　特任教授</t>
    <rPh sb="0" eb="2">
      <t>ヒョウゴ</t>
    </rPh>
    <rPh sb="2" eb="4">
      <t>ケンリツ</t>
    </rPh>
    <rPh sb="4" eb="6">
      <t>ダイガク</t>
    </rPh>
    <rPh sb="6" eb="8">
      <t>サンガク</t>
    </rPh>
    <rPh sb="8" eb="10">
      <t>レンケイ</t>
    </rPh>
    <rPh sb="11" eb="13">
      <t>ケンキュウ</t>
    </rPh>
    <rPh sb="13" eb="15">
      <t>スイシン</t>
    </rPh>
    <rPh sb="15" eb="17">
      <t>キコウ</t>
    </rPh>
    <rPh sb="18" eb="20">
      <t>トクニン</t>
    </rPh>
    <rPh sb="20" eb="22">
      <t>キョウジュ</t>
    </rPh>
    <phoneticPr fontId="1"/>
  </si>
  <si>
    <t>　</t>
    <phoneticPr fontId="17"/>
  </si>
  <si>
    <t>①</t>
    <phoneticPr fontId="2"/>
  </si>
  <si>
    <t>②</t>
    <phoneticPr fontId="2"/>
  </si>
  <si>
    <t>①－⑤</t>
    <phoneticPr fontId="2"/>
  </si>
  <si>
    <t>③</t>
    <phoneticPr fontId="2"/>
  </si>
  <si>
    <t>②＋④</t>
    <phoneticPr fontId="2"/>
  </si>
  <si>
    <t>④</t>
    <phoneticPr fontId="2"/>
  </si>
  <si>
    <t>⑤</t>
    <phoneticPr fontId="17"/>
  </si>
  <si>
    <t>⑥</t>
    <phoneticPr fontId="2"/>
  </si>
  <si>
    <t>⑦</t>
    <phoneticPr fontId="2"/>
  </si>
  <si>
    <t>＋統計上の不突合</t>
    <phoneticPr fontId="17"/>
  </si>
  <si>
    <t>R1/H30</t>
    <phoneticPr fontId="17"/>
  </si>
  <si>
    <t>R2/R1</t>
    <phoneticPr fontId="17"/>
  </si>
  <si>
    <t>平成30年有形固定資産投資総額</t>
    <rPh sb="0" eb="2">
      <t>ヘイセイ</t>
    </rPh>
    <rPh sb="4" eb="5">
      <t>ネン</t>
    </rPh>
    <rPh sb="5" eb="7">
      <t>ユウケイ</t>
    </rPh>
    <rPh sb="7" eb="9">
      <t>コテイ</t>
    </rPh>
    <rPh sb="9" eb="11">
      <t>シサン</t>
    </rPh>
    <rPh sb="11" eb="13">
      <t>トウシ</t>
    </rPh>
    <rPh sb="13" eb="15">
      <t>ソウガク</t>
    </rPh>
    <phoneticPr fontId="17"/>
  </si>
  <si>
    <t>2019年工業統計調査</t>
    <rPh sb="4" eb="5">
      <t>ネン</t>
    </rPh>
    <rPh sb="5" eb="7">
      <t>コウギョウ</t>
    </rPh>
    <rPh sb="7" eb="9">
      <t>トウケイ</t>
    </rPh>
    <rPh sb="9" eb="11">
      <t>チョウサ</t>
    </rPh>
    <phoneticPr fontId="17"/>
  </si>
  <si>
    <t>令和2年9月</t>
    <rPh sb="0" eb="2">
      <t>レイワ</t>
    </rPh>
    <rPh sb="3" eb="4">
      <t>ネン</t>
    </rPh>
    <rPh sb="5" eb="6">
      <t>ガツ</t>
    </rPh>
    <phoneticPr fontId="17"/>
  </si>
  <si>
    <t>表　GDP（全国・兵庫県）の推移</t>
    <rPh sb="0" eb="1">
      <t>ヒョウ</t>
    </rPh>
    <rPh sb="6" eb="8">
      <t>ゼンコク</t>
    </rPh>
    <rPh sb="9" eb="12">
      <t>ヒョウゴケン</t>
    </rPh>
    <rPh sb="14" eb="16">
      <t>スイイ</t>
    </rPh>
    <phoneticPr fontId="21"/>
  </si>
  <si>
    <t>令和3年度</t>
    <rPh sb="0" eb="2">
      <t>レイワ</t>
    </rPh>
    <rPh sb="3" eb="5">
      <t>ネンド</t>
    </rPh>
    <phoneticPr fontId="21"/>
  </si>
  <si>
    <t>2021年度</t>
    <rPh sb="4" eb="6">
      <t>ネンド</t>
    </rPh>
    <phoneticPr fontId="21"/>
  </si>
  <si>
    <t>令和3年度</t>
    <rPh sb="0" eb="2">
      <t>レイワ</t>
    </rPh>
    <rPh sb="3" eb="5">
      <t>ネンド</t>
    </rPh>
    <phoneticPr fontId="17"/>
  </si>
  <si>
    <t>R3/R2</t>
    <phoneticPr fontId="17"/>
  </si>
  <si>
    <t xml:space="preserve"> </t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</si>
  <si>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</si>
  <si>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</si>
  <si>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</si>
  <si>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>2021年6月推計</t>
    <rPh sb="4" eb="5">
      <t>ネン</t>
    </rPh>
    <rPh sb="6" eb="7">
      <t>ガツ</t>
    </rPh>
    <rPh sb="7" eb="9">
      <t>スイケイ</t>
    </rPh>
    <phoneticPr fontId="2"/>
  </si>
  <si>
    <t>2021年12月推計</t>
    <rPh sb="4" eb="5">
      <t>ネン</t>
    </rPh>
    <rPh sb="7" eb="8">
      <t>ガツ</t>
    </rPh>
    <rPh sb="8" eb="10">
      <t>スイケイ</t>
    </rPh>
    <phoneticPr fontId="2"/>
  </si>
  <si>
    <t>2022年3月推計</t>
    <rPh sb="4" eb="5">
      <t>ネン</t>
    </rPh>
    <rPh sb="6" eb="7">
      <t>ガツ</t>
    </rPh>
    <rPh sb="7" eb="9">
      <t>スイケイ</t>
    </rPh>
    <phoneticPr fontId="2"/>
  </si>
  <si>
    <t xml:space="preserve"> </t>
    <phoneticPr fontId="1"/>
  </si>
  <si>
    <t>令和4年度</t>
    <rPh sb="0" eb="2">
      <t>レイワ</t>
    </rPh>
    <rPh sb="3" eb="5">
      <t>ネンド</t>
    </rPh>
    <phoneticPr fontId="21"/>
  </si>
  <si>
    <t>2022年度</t>
    <rPh sb="4" eb="6">
      <t>ネンド</t>
    </rPh>
    <phoneticPr fontId="21"/>
  </si>
  <si>
    <t>H27基準</t>
    <rPh sb="3" eb="5">
      <t>キジュン</t>
    </rPh>
    <phoneticPr fontId="17"/>
  </si>
  <si>
    <t>令和4年度</t>
    <rPh sb="0" eb="2">
      <t>レイワ</t>
    </rPh>
    <rPh sb="3" eb="5">
      <t>ネンド</t>
    </rPh>
    <phoneticPr fontId="17"/>
  </si>
  <si>
    <t>R4/R3</t>
    <phoneticPr fontId="17"/>
  </si>
  <si>
    <t>表6</t>
    <rPh sb="0" eb="1">
      <t>ヒョウ</t>
    </rPh>
    <phoneticPr fontId="17"/>
  </si>
  <si>
    <t>表8</t>
    <rPh sb="0" eb="1">
      <t>ヒョウ</t>
    </rPh>
    <phoneticPr fontId="17"/>
  </si>
  <si>
    <t>表 　R4/R3市町内総生産（支出側名目：平成23年基準）試算値</t>
    <rPh sb="0" eb="1">
      <t>ヒョウ</t>
    </rPh>
    <rPh sb="8" eb="11">
      <t>シチョウナイ</t>
    </rPh>
    <rPh sb="11" eb="14">
      <t>ソウセイサン</t>
    </rPh>
    <rPh sb="15" eb="17">
      <t>シシュツ</t>
    </rPh>
    <rPh sb="17" eb="18">
      <t>ガワ</t>
    </rPh>
    <rPh sb="18" eb="20">
      <t>メイモク</t>
    </rPh>
    <rPh sb="21" eb="23">
      <t>ヘイセイ</t>
    </rPh>
    <rPh sb="25" eb="26">
      <t>ネン</t>
    </rPh>
    <rPh sb="26" eb="28">
      <t>キジュン</t>
    </rPh>
    <rPh sb="29" eb="32">
      <t>シサンチ</t>
    </rPh>
    <phoneticPr fontId="17"/>
  </si>
  <si>
    <t>2021年9月推計</t>
    <rPh sb="4" eb="5">
      <t>ネン</t>
    </rPh>
    <rPh sb="6" eb="7">
      <t>ガツ</t>
    </rPh>
    <rPh sb="7" eb="9">
      <t>スイケイ</t>
    </rPh>
    <phoneticPr fontId="2"/>
  </si>
  <si>
    <t>～令和3年3月</t>
    <rPh sb="1" eb="3">
      <t>レイワ</t>
    </rPh>
    <rPh sb="4" eb="5">
      <t>ネン</t>
    </rPh>
    <rPh sb="6" eb="7">
      <t>ガツ</t>
    </rPh>
    <phoneticPr fontId="17"/>
  </si>
  <si>
    <t>令和2年国勢調査・県推計人口</t>
    <rPh sb="0" eb="2">
      <t>レイワ</t>
    </rPh>
    <rPh sb="3" eb="4">
      <t>ネン</t>
    </rPh>
    <rPh sb="4" eb="6">
      <t>コクセイ</t>
    </rPh>
    <rPh sb="6" eb="8">
      <t>チョウサ</t>
    </rPh>
    <rPh sb="9" eb="10">
      <t>ケン</t>
    </rPh>
    <rPh sb="10" eb="12">
      <t>スイケイ</t>
    </rPh>
    <rPh sb="12" eb="14">
      <t>ジンコウ</t>
    </rPh>
    <phoneticPr fontId="17"/>
  </si>
  <si>
    <t>令和2年新設住宅着工戸数</t>
    <rPh sb="0" eb="2">
      <t>レイワ</t>
    </rPh>
    <rPh sb="3" eb="4">
      <t>ネン</t>
    </rPh>
    <rPh sb="4" eb="6">
      <t>シンセツ</t>
    </rPh>
    <rPh sb="6" eb="8">
      <t>ジュウタク</t>
    </rPh>
    <rPh sb="8" eb="10">
      <t>チャッコウ</t>
    </rPh>
    <rPh sb="10" eb="12">
      <t>コスウ</t>
    </rPh>
    <phoneticPr fontId="17"/>
  </si>
  <si>
    <t>令和3年5月</t>
    <rPh sb="0" eb="2">
      <t>レイワ</t>
    </rPh>
    <rPh sb="3" eb="4">
      <t>ネン</t>
    </rPh>
    <rPh sb="5" eb="6">
      <t>ガツ</t>
    </rPh>
    <phoneticPr fontId="17"/>
  </si>
  <si>
    <t xml:space="preserve">                                      (  TEL 県統計課 078-362-4123 県立大学 078-794-5184内線4213)</t>
    <rPh sb="45" eb="46">
      <t>ケン</t>
    </rPh>
    <rPh sb="46" eb="48">
      <t>トウケイ</t>
    </rPh>
    <rPh sb="48" eb="49">
      <t>カ</t>
    </rPh>
    <rPh sb="63" eb="65">
      <t>ケンリツ</t>
    </rPh>
    <rPh sb="65" eb="67">
      <t>ダイガク</t>
    </rPh>
    <rPh sb="80" eb="81">
      <t>ナイ</t>
    </rPh>
    <rPh sb="81" eb="82">
      <t>セン</t>
    </rPh>
    <phoneticPr fontId="1"/>
  </si>
  <si>
    <t>令和3年11月</t>
    <rPh sb="0" eb="2">
      <t>レイワ</t>
    </rPh>
    <rPh sb="3" eb="4">
      <t>ネン</t>
    </rPh>
    <rPh sb="6" eb="7">
      <t>ガツ</t>
    </rPh>
    <phoneticPr fontId="17"/>
  </si>
  <si>
    <r>
      <t>　　　　　</t>
    </r>
    <r>
      <rPr>
        <sz val="16"/>
        <rFont val="ＭＳ Ｐゴシック"/>
        <family val="3"/>
        <charset val="128"/>
      </rPr>
      <t>2020年度の動向と2021年度/2022年度の見込</t>
    </r>
    <rPh sb="19" eb="21">
      <t>ネンド</t>
    </rPh>
    <rPh sb="26" eb="28">
      <t>ネンド</t>
    </rPh>
    <rPh sb="29" eb="31">
      <t>ミコ</t>
    </rPh>
    <phoneticPr fontId="2"/>
  </si>
  <si>
    <t>初から厳しい状態となった。個人消費は、外出自粛などから低迷した。また、雇用</t>
    <rPh sb="27" eb="29">
      <t>テイメイ</t>
    </rPh>
    <phoneticPr fontId="1"/>
  </si>
  <si>
    <t>機会の喪失をもたらした。企業部門も、前年度から計画されていた設備投資の動</t>
    <rPh sb="20" eb="21">
      <t>ド</t>
    </rPh>
    <phoneticPr fontId="1"/>
  </si>
  <si>
    <t>きが残ったものの、製造業を主体に減益が続いた。外需に関してもコロナウイルス</t>
    <phoneticPr fontId="1"/>
  </si>
  <si>
    <t>パンデミックを背景に、輸出が停滞し、海外との行き来が制限されるなか、インバ</t>
    <phoneticPr fontId="1"/>
  </si>
  <si>
    <t>ウンド需要がほぼゼロとなった。年度前半における緊急事態宣言の解除以後は、</t>
    <phoneticPr fontId="1"/>
  </si>
  <si>
    <t xml:space="preserve">  　　　　　　　    2022/3/29</t>
    <phoneticPr fontId="2"/>
  </si>
  <si>
    <r>
      <t>―</t>
    </r>
    <r>
      <rPr>
        <sz val="22"/>
        <color theme="1"/>
        <rFont val="Century"/>
        <family val="1"/>
      </rPr>
      <t xml:space="preserve"> 2022</t>
    </r>
    <r>
      <rPr>
        <sz val="22"/>
        <color theme="1"/>
        <rFont val="ＭＳ 明朝"/>
        <family val="1"/>
        <charset val="128"/>
      </rPr>
      <t>年3月推計</t>
    </r>
    <r>
      <rPr>
        <sz val="22"/>
        <color theme="1"/>
        <rFont val="Century"/>
        <family val="1"/>
      </rPr>
      <t xml:space="preserve"> </t>
    </r>
    <r>
      <rPr>
        <sz val="22"/>
        <color theme="1"/>
        <rFont val="ＭＳ 明朝"/>
        <family val="1"/>
        <charset val="128"/>
      </rPr>
      <t>―</t>
    </r>
    <rPh sb="9" eb="11">
      <t>スイケイ</t>
    </rPh>
    <phoneticPr fontId="1"/>
  </si>
  <si>
    <t>令和2年度市町別決算</t>
    <rPh sb="0" eb="2">
      <t>レイワ</t>
    </rPh>
    <rPh sb="3" eb="5">
      <t>ネンド</t>
    </rPh>
    <rPh sb="5" eb="7">
      <t>シチョウ</t>
    </rPh>
    <rPh sb="7" eb="8">
      <t>ベツ</t>
    </rPh>
    <rPh sb="8" eb="10">
      <t>ケッサン</t>
    </rPh>
    <phoneticPr fontId="17"/>
  </si>
  <si>
    <t>令和4年3月</t>
    <rPh sb="0" eb="2">
      <t>レイワ</t>
    </rPh>
    <rPh sb="3" eb="4">
      <t>ネン</t>
    </rPh>
    <rPh sb="5" eb="6">
      <t>ガツ</t>
    </rPh>
    <phoneticPr fontId="17"/>
  </si>
  <si>
    <t>令和3年10-12月期</t>
    <rPh sb="0" eb="2">
      <t>レイワ</t>
    </rPh>
    <rPh sb="3" eb="4">
      <t>ネン</t>
    </rPh>
    <rPh sb="9" eb="10">
      <t>ツキ</t>
    </rPh>
    <rPh sb="10" eb="11">
      <t>キ</t>
    </rPh>
    <phoneticPr fontId="17"/>
  </si>
  <si>
    <t>令和元年度（平成27年基準）</t>
    <rPh sb="0" eb="2">
      <t>レイワ</t>
    </rPh>
    <rPh sb="2" eb="3">
      <t>ガン</t>
    </rPh>
    <rPh sb="3" eb="5">
      <t>ネンド</t>
    </rPh>
    <rPh sb="6" eb="8">
      <t>ヘイセイ</t>
    </rPh>
    <rPh sb="10" eb="11">
      <t>ネン</t>
    </rPh>
    <rPh sb="11" eb="13">
      <t>キジュン</t>
    </rPh>
    <phoneticPr fontId="17"/>
  </si>
  <si>
    <t>市町民経済計算（確報）</t>
    <rPh sb="0" eb="2">
      <t>シチョウ</t>
    </rPh>
    <rPh sb="2" eb="3">
      <t>ミン</t>
    </rPh>
    <rPh sb="3" eb="5">
      <t>ケイザイ</t>
    </rPh>
    <rPh sb="5" eb="7">
      <t>ケイサン</t>
    </rPh>
    <rPh sb="8" eb="10">
      <t>カクホウ</t>
    </rPh>
    <phoneticPr fontId="17"/>
  </si>
  <si>
    <t>令和4年2月</t>
    <rPh sb="0" eb="2">
      <t>レイワ</t>
    </rPh>
    <rPh sb="3" eb="4">
      <t>ネン</t>
    </rPh>
    <rPh sb="5" eb="6">
      <t>ガツ</t>
    </rPh>
    <phoneticPr fontId="17"/>
  </si>
  <si>
    <t>令和元年度確報</t>
    <rPh sb="0" eb="2">
      <t>レイワ</t>
    </rPh>
    <rPh sb="2" eb="3">
      <t>ガン</t>
    </rPh>
    <rPh sb="3" eb="5">
      <t>ネンド</t>
    </rPh>
    <rPh sb="5" eb="7">
      <t>カクホウ</t>
    </rPh>
    <phoneticPr fontId="17"/>
  </si>
  <si>
    <t>2015年基準</t>
    <rPh sb="4" eb="5">
      <t>ネン</t>
    </rPh>
    <rPh sb="5" eb="7">
      <t>キジュン</t>
    </rPh>
    <phoneticPr fontId="17"/>
  </si>
  <si>
    <t>2015連鎖</t>
    <rPh sb="4" eb="6">
      <t>レンサ</t>
    </rPh>
    <phoneticPr fontId="21"/>
  </si>
  <si>
    <t>(出所)内閣府「国民経済計算」、「四半期別GDP速報」(令和4年3月9日)</t>
    <rPh sb="1" eb="3">
      <t>シュッショ</t>
    </rPh>
    <rPh sb="4" eb="7">
      <t>ナイカクフ</t>
    </rPh>
    <rPh sb="8" eb="10">
      <t>コクミン</t>
    </rPh>
    <rPh sb="10" eb="12">
      <t>ケイザイ</t>
    </rPh>
    <rPh sb="12" eb="14">
      <t>ケイサン</t>
    </rPh>
    <rPh sb="17" eb="20">
      <t>シハンキ</t>
    </rPh>
    <rPh sb="20" eb="21">
      <t>ベツ</t>
    </rPh>
    <rPh sb="24" eb="26">
      <t>ソクホウ</t>
    </rPh>
    <rPh sb="28" eb="30">
      <t>レイワ</t>
    </rPh>
    <rPh sb="31" eb="32">
      <t>ネン</t>
    </rPh>
    <rPh sb="33" eb="34">
      <t>ガツ</t>
    </rPh>
    <rPh sb="35" eb="36">
      <t>ニチ</t>
    </rPh>
    <phoneticPr fontId="21"/>
  </si>
  <si>
    <t>　      兵庫県統計課「兵庫県民経済計算」、「四半期別兵庫県内GDP速報」、兵庫県立大学地域経済指標研究会試算（令和4年3月）</t>
    <rPh sb="7" eb="10">
      <t>ヒョウゴケン</t>
    </rPh>
    <rPh sb="10" eb="12">
      <t>トウケイ</t>
    </rPh>
    <rPh sb="12" eb="13">
      <t>カ</t>
    </rPh>
    <rPh sb="14" eb="16">
      <t>ヒョウゴ</t>
    </rPh>
    <rPh sb="16" eb="18">
      <t>ケンミン</t>
    </rPh>
    <rPh sb="18" eb="20">
      <t>ケイザイ</t>
    </rPh>
    <rPh sb="20" eb="22">
      <t>ケイサン</t>
    </rPh>
    <rPh sb="25" eb="28">
      <t>シハンキ</t>
    </rPh>
    <rPh sb="28" eb="29">
      <t>ベツ</t>
    </rPh>
    <rPh sb="29" eb="31">
      <t>ヒョウゴ</t>
    </rPh>
    <rPh sb="31" eb="33">
      <t>ケンナイ</t>
    </rPh>
    <rPh sb="36" eb="38">
      <t>ソクホウ</t>
    </rPh>
    <rPh sb="40" eb="42">
      <t>ヒョウゴ</t>
    </rPh>
    <rPh sb="42" eb="44">
      <t>ケンリツ</t>
    </rPh>
    <rPh sb="44" eb="46">
      <t>ダイガク</t>
    </rPh>
    <rPh sb="46" eb="48">
      <t>チイキ</t>
    </rPh>
    <rPh sb="48" eb="50">
      <t>ケイザイ</t>
    </rPh>
    <rPh sb="50" eb="52">
      <t>シヒョウ</t>
    </rPh>
    <rPh sb="52" eb="55">
      <t>ケンキュウカイ</t>
    </rPh>
    <rPh sb="55" eb="57">
      <t>シサン</t>
    </rPh>
    <rPh sb="58" eb="60">
      <t>レイワ</t>
    </rPh>
    <rPh sb="61" eb="62">
      <t>ネン</t>
    </rPh>
    <rPh sb="63" eb="64">
      <t>ツキ</t>
    </rPh>
    <phoneticPr fontId="21"/>
  </si>
  <si>
    <t xml:space="preserve">        アジア太平洋研究所推計「第137回景気分析と予測」（令和4年3月）</t>
    <rPh sb="11" eb="14">
      <t>タイヘイヨウ</t>
    </rPh>
    <rPh sb="14" eb="17">
      <t>ケンキュウショ</t>
    </rPh>
    <rPh sb="17" eb="19">
      <t>スイケイ</t>
    </rPh>
    <rPh sb="20" eb="21">
      <t>ダイ</t>
    </rPh>
    <rPh sb="24" eb="25">
      <t>カイ</t>
    </rPh>
    <rPh sb="25" eb="27">
      <t>ケイキ</t>
    </rPh>
    <rPh sb="27" eb="29">
      <t>ブンセキ</t>
    </rPh>
    <rPh sb="30" eb="32">
      <t>ヨソク</t>
    </rPh>
    <rPh sb="34" eb="36">
      <t>レイワ</t>
    </rPh>
    <rPh sb="37" eb="38">
      <t>ネン</t>
    </rPh>
    <rPh sb="39" eb="40">
      <t>ガツ</t>
    </rPh>
    <phoneticPr fontId="17"/>
  </si>
  <si>
    <t>2015</t>
    <phoneticPr fontId="17"/>
  </si>
  <si>
    <t>全国</t>
    <rPh sb="0" eb="2">
      <t>ゼンコク</t>
    </rPh>
    <phoneticPr fontId="17"/>
  </si>
  <si>
    <t>兵庫県</t>
    <rPh sb="0" eb="3">
      <t>ヒョウゴケン</t>
    </rPh>
    <phoneticPr fontId="17"/>
  </si>
  <si>
    <t>表1 令和2年度市町内総生産（支出側名目：平成27年基準）試算値</t>
    <rPh sb="0" eb="1">
      <t>ヒョウ</t>
    </rPh>
    <rPh sb="3" eb="5">
      <t>レイワ</t>
    </rPh>
    <rPh sb="6" eb="8">
      <t>ネンド</t>
    </rPh>
    <rPh sb="8" eb="11">
      <t>シチョウナイ</t>
    </rPh>
    <rPh sb="11" eb="14">
      <t>ソウセイサン</t>
    </rPh>
    <rPh sb="15" eb="17">
      <t>シシュツ</t>
    </rPh>
    <rPh sb="17" eb="18">
      <t>ガワ</t>
    </rPh>
    <rPh sb="18" eb="20">
      <t>メイモク</t>
    </rPh>
    <rPh sb="21" eb="23">
      <t>ヘイセイ</t>
    </rPh>
    <rPh sb="25" eb="26">
      <t>ネン</t>
    </rPh>
    <rPh sb="26" eb="28">
      <t>キジュン</t>
    </rPh>
    <rPh sb="29" eb="32">
      <t>シサンチ</t>
    </rPh>
    <phoneticPr fontId="17"/>
  </si>
  <si>
    <t>表2 　令和3年度市町内総生産（支出側名目：平成27年基準）試算値</t>
    <rPh sb="0" eb="1">
      <t>ヒョウ</t>
    </rPh>
    <rPh sb="4" eb="6">
      <t>レイワ</t>
    </rPh>
    <rPh sb="7" eb="9">
      <t>ネンド</t>
    </rPh>
    <rPh sb="9" eb="12">
      <t>シチョウナイ</t>
    </rPh>
    <rPh sb="12" eb="15">
      <t>ソウセイサン</t>
    </rPh>
    <rPh sb="16" eb="18">
      <t>シシュツ</t>
    </rPh>
    <rPh sb="18" eb="19">
      <t>ガワ</t>
    </rPh>
    <rPh sb="19" eb="21">
      <t>メイモク</t>
    </rPh>
    <rPh sb="22" eb="24">
      <t>ヘイセイ</t>
    </rPh>
    <rPh sb="26" eb="27">
      <t>ネン</t>
    </rPh>
    <rPh sb="27" eb="29">
      <t>キジュン</t>
    </rPh>
    <rPh sb="30" eb="33">
      <t>シサンチ</t>
    </rPh>
    <phoneticPr fontId="17"/>
  </si>
  <si>
    <t>表3　R3/R2市町内総生産（支出側名目：平成27年基準）試算値</t>
    <rPh sb="0" eb="1">
      <t>ヒョウ</t>
    </rPh>
    <rPh sb="8" eb="11">
      <t>シチョウナイ</t>
    </rPh>
    <rPh sb="11" eb="14">
      <t>ソウセイサン</t>
    </rPh>
    <rPh sb="15" eb="17">
      <t>シシュツ</t>
    </rPh>
    <rPh sb="17" eb="18">
      <t>ガワ</t>
    </rPh>
    <rPh sb="18" eb="20">
      <t>メイモク</t>
    </rPh>
    <rPh sb="21" eb="23">
      <t>ヘイセイ</t>
    </rPh>
    <rPh sb="25" eb="26">
      <t>ネン</t>
    </rPh>
    <rPh sb="26" eb="28">
      <t>キジュン</t>
    </rPh>
    <rPh sb="29" eb="32">
      <t>シサンチ</t>
    </rPh>
    <phoneticPr fontId="17"/>
  </si>
  <si>
    <t>表4　令和4年度市町内総生産（支出側名目：平成27年基準）試算値</t>
    <rPh sb="0" eb="1">
      <t>ヒョウ</t>
    </rPh>
    <rPh sb="3" eb="5">
      <t>レイワ</t>
    </rPh>
    <rPh sb="6" eb="8">
      <t>ネンド</t>
    </rPh>
    <rPh sb="8" eb="11">
      <t>シチョウナイ</t>
    </rPh>
    <rPh sb="11" eb="14">
      <t>ソウセイサン</t>
    </rPh>
    <rPh sb="15" eb="17">
      <t>シシュツ</t>
    </rPh>
    <rPh sb="17" eb="18">
      <t>ガワ</t>
    </rPh>
    <rPh sb="18" eb="20">
      <t>メイモク</t>
    </rPh>
    <rPh sb="21" eb="23">
      <t>ヘイセイ</t>
    </rPh>
    <rPh sb="25" eb="26">
      <t>ネン</t>
    </rPh>
    <rPh sb="26" eb="28">
      <t>キジュン</t>
    </rPh>
    <rPh sb="29" eb="32">
      <t>シサンチ</t>
    </rPh>
    <phoneticPr fontId="17"/>
  </si>
  <si>
    <t>表5　市町内総生産（実質：平成27年連鎖価格）</t>
    <rPh sb="0" eb="1">
      <t>ヒョウ</t>
    </rPh>
    <rPh sb="3" eb="6">
      <t>シチョウナイ</t>
    </rPh>
    <rPh sb="6" eb="7">
      <t>ソウ</t>
    </rPh>
    <rPh sb="7" eb="9">
      <t>セイサン</t>
    </rPh>
    <rPh sb="10" eb="12">
      <t>ジッシツ</t>
    </rPh>
    <rPh sb="13" eb="15">
      <t>ヘイセイ</t>
    </rPh>
    <rPh sb="17" eb="18">
      <t>ネン</t>
    </rPh>
    <rPh sb="18" eb="20">
      <t>レンサ</t>
    </rPh>
    <rPh sb="20" eb="22">
      <t>カカク</t>
    </rPh>
    <phoneticPr fontId="17"/>
  </si>
  <si>
    <t>市町内総生産（支出側名目：平成27年基準）</t>
    <rPh sb="0" eb="3">
      <t>シチョウナイ</t>
    </rPh>
    <rPh sb="3" eb="4">
      <t>ソウ</t>
    </rPh>
    <rPh sb="4" eb="6">
      <t>セイサン</t>
    </rPh>
    <rPh sb="7" eb="9">
      <t>シシュツ</t>
    </rPh>
    <rPh sb="9" eb="10">
      <t>ガワ</t>
    </rPh>
    <rPh sb="10" eb="11">
      <t>メイ</t>
    </rPh>
    <rPh sb="11" eb="12">
      <t>メ</t>
    </rPh>
    <rPh sb="13" eb="15">
      <t>ヘイセイ</t>
    </rPh>
    <rPh sb="17" eb="18">
      <t>ネン</t>
    </rPh>
    <rPh sb="18" eb="20">
      <t>キジュン</t>
    </rPh>
    <phoneticPr fontId="17"/>
  </si>
  <si>
    <t>表7 　市町内総生産（実質：平成27年連鎖価格）</t>
    <rPh sb="0" eb="1">
      <t>ヒョウ</t>
    </rPh>
    <rPh sb="4" eb="7">
      <t>シチョウナイ</t>
    </rPh>
    <rPh sb="7" eb="8">
      <t>ソウ</t>
    </rPh>
    <rPh sb="8" eb="10">
      <t>セイサン</t>
    </rPh>
    <rPh sb="11" eb="13">
      <t>ジッシツ</t>
    </rPh>
    <rPh sb="14" eb="16">
      <t>ヘイセイ</t>
    </rPh>
    <rPh sb="18" eb="19">
      <t>ネン</t>
    </rPh>
    <rPh sb="19" eb="21">
      <t>レンサ</t>
    </rPh>
    <rPh sb="21" eb="23">
      <t>カカク</t>
    </rPh>
    <phoneticPr fontId="17"/>
  </si>
  <si>
    <t>市町内総生産（支出側：名目、平成27年基準）</t>
    <rPh sb="0" eb="3">
      <t>シチョウナイ</t>
    </rPh>
    <rPh sb="3" eb="4">
      <t>ソウ</t>
    </rPh>
    <rPh sb="4" eb="6">
      <t>セイサン</t>
    </rPh>
    <rPh sb="7" eb="9">
      <t>シシュツ</t>
    </rPh>
    <rPh sb="9" eb="10">
      <t>ガワ</t>
    </rPh>
    <rPh sb="11" eb="12">
      <t>メイ</t>
    </rPh>
    <rPh sb="12" eb="13">
      <t>メ</t>
    </rPh>
    <rPh sb="14" eb="16">
      <t>ヘイセイ</t>
    </rPh>
    <rPh sb="18" eb="19">
      <t>ネン</t>
    </rPh>
    <rPh sb="19" eb="21">
      <t>キジュン</t>
    </rPh>
    <phoneticPr fontId="17"/>
  </si>
  <si>
    <t>増減率（％）</t>
    <rPh sb="0" eb="3">
      <t>ゾウゲンリツ</t>
    </rPh>
    <phoneticPr fontId="17"/>
  </si>
  <si>
    <t>1</t>
    <phoneticPr fontId="17"/>
  </si>
  <si>
    <t>西脇市</t>
    <rPh sb="0" eb="3">
      <t>ニシワキシ</t>
    </rPh>
    <phoneticPr fontId="28"/>
  </si>
  <si>
    <t>三木市</t>
    <rPh sb="0" eb="3">
      <t>ミキシ</t>
    </rPh>
    <phoneticPr fontId="28"/>
  </si>
  <si>
    <t>加東市</t>
    <rPh sb="0" eb="2">
      <t>カトウ</t>
    </rPh>
    <rPh sb="2" eb="3">
      <t>シ</t>
    </rPh>
    <phoneticPr fontId="28"/>
  </si>
  <si>
    <t>多可町</t>
    <rPh sb="0" eb="1">
      <t>タ</t>
    </rPh>
    <rPh sb="1" eb="2">
      <t>カ</t>
    </rPh>
    <rPh sb="2" eb="3">
      <t>チョウ</t>
    </rPh>
    <phoneticPr fontId="28"/>
  </si>
  <si>
    <t>姫路市</t>
    <rPh sb="0" eb="3">
      <t>ヒメジシ</t>
    </rPh>
    <phoneticPr fontId="28"/>
  </si>
  <si>
    <t>神河町</t>
    <rPh sb="0" eb="1">
      <t>カミ</t>
    </rPh>
    <rPh sb="1" eb="2">
      <t>カワ</t>
    </rPh>
    <rPh sb="2" eb="3">
      <t>チョウ</t>
    </rPh>
    <phoneticPr fontId="28"/>
  </si>
  <si>
    <t>宍粟市</t>
    <rPh sb="0" eb="2">
      <t>シソウ</t>
    </rPh>
    <rPh sb="2" eb="3">
      <t>シ</t>
    </rPh>
    <phoneticPr fontId="2"/>
  </si>
  <si>
    <t>たつの市</t>
    <rPh sb="3" eb="4">
      <t>シ</t>
    </rPh>
    <phoneticPr fontId="28"/>
  </si>
  <si>
    <t>佐用町</t>
    <rPh sb="0" eb="3">
      <t>サヨウチョウ</t>
    </rPh>
    <phoneticPr fontId="28"/>
  </si>
  <si>
    <t>豊岡市</t>
    <rPh sb="0" eb="3">
      <t>トヨオカシ</t>
    </rPh>
    <phoneticPr fontId="2"/>
  </si>
  <si>
    <t>養父市</t>
    <rPh sb="0" eb="2">
      <t>ヤブ</t>
    </rPh>
    <rPh sb="2" eb="3">
      <t>シ</t>
    </rPh>
    <phoneticPr fontId="28"/>
  </si>
  <si>
    <t>朝来市</t>
    <rPh sb="0" eb="2">
      <t>アサゴ</t>
    </rPh>
    <rPh sb="2" eb="3">
      <t>シ</t>
    </rPh>
    <phoneticPr fontId="2"/>
  </si>
  <si>
    <t>香美町</t>
    <rPh sb="0" eb="2">
      <t>カミ</t>
    </rPh>
    <rPh sb="2" eb="3">
      <t>チョウ</t>
    </rPh>
    <phoneticPr fontId="2"/>
  </si>
  <si>
    <t>新温泉町</t>
    <rPh sb="0" eb="1">
      <t>シン</t>
    </rPh>
    <rPh sb="1" eb="4">
      <t>オンセンチョウ</t>
    </rPh>
    <phoneticPr fontId="28"/>
  </si>
  <si>
    <t>丹波市</t>
    <rPh sb="0" eb="2">
      <t>タンバ</t>
    </rPh>
    <rPh sb="2" eb="3">
      <t>シ</t>
    </rPh>
    <phoneticPr fontId="2"/>
  </si>
  <si>
    <t>洲本市</t>
    <rPh sb="0" eb="3">
      <t>スモトシ</t>
    </rPh>
    <phoneticPr fontId="28"/>
  </si>
  <si>
    <t>南あわじ市</t>
    <rPh sb="0" eb="1">
      <t>ミナミ</t>
    </rPh>
    <rPh sb="4" eb="5">
      <t>シ</t>
    </rPh>
    <phoneticPr fontId="2"/>
  </si>
  <si>
    <t>淡路市</t>
    <rPh sb="0" eb="2">
      <t>アワジ</t>
    </rPh>
    <rPh sb="2" eb="3">
      <t>シ</t>
    </rPh>
    <phoneticPr fontId="2"/>
  </si>
  <si>
    <t>（出所）兵庫県統計課「市町民経済計算試算値」</t>
    <rPh sb="1" eb="3">
      <t>シュッショ</t>
    </rPh>
    <rPh sb="4" eb="7">
      <t>ヒョウゴケン</t>
    </rPh>
    <rPh sb="7" eb="9">
      <t>トウケイ</t>
    </rPh>
    <rPh sb="9" eb="10">
      <t>カ</t>
    </rPh>
    <rPh sb="11" eb="13">
      <t>シチョウ</t>
    </rPh>
    <rPh sb="13" eb="14">
      <t>ミン</t>
    </rPh>
    <rPh sb="14" eb="16">
      <t>ケイザイ</t>
    </rPh>
    <rPh sb="16" eb="18">
      <t>ケイサン</t>
    </rPh>
    <rPh sb="18" eb="20">
      <t>シサン</t>
    </rPh>
    <rPh sb="20" eb="21">
      <t>アタイ</t>
    </rPh>
    <phoneticPr fontId="17"/>
  </si>
  <si>
    <t>被災12市</t>
    <rPh sb="0" eb="2">
      <t>ヒサイ</t>
    </rPh>
    <rPh sb="4" eb="5">
      <t>シ</t>
    </rPh>
    <phoneticPr fontId="17"/>
  </si>
  <si>
    <t>丹波篠山市：篠山市より市名変更（令和元年５月～）</t>
    <rPh sb="0" eb="2">
      <t>タンバ</t>
    </rPh>
    <rPh sb="2" eb="5">
      <t>ササヤマシ</t>
    </rPh>
    <rPh sb="6" eb="9">
      <t>ササヤマシ</t>
    </rPh>
    <rPh sb="11" eb="13">
      <t>シメイ</t>
    </rPh>
    <rPh sb="13" eb="15">
      <t>ヘンコウ</t>
    </rPh>
    <rPh sb="16" eb="18">
      <t>レイワ</t>
    </rPh>
    <rPh sb="18" eb="20">
      <t>ガンネン</t>
    </rPh>
    <rPh sb="20" eb="22">
      <t>ゴガツ</t>
    </rPh>
    <phoneticPr fontId="17"/>
  </si>
  <si>
    <t>市町内総生産（実質：平成27年連鎖価格）</t>
    <rPh sb="0" eb="3">
      <t>シチョウナイ</t>
    </rPh>
    <rPh sb="3" eb="4">
      <t>ソウ</t>
    </rPh>
    <rPh sb="4" eb="6">
      <t>セイサン</t>
    </rPh>
    <rPh sb="7" eb="9">
      <t>ジッシツ</t>
    </rPh>
    <rPh sb="10" eb="12">
      <t>ヘイセイ</t>
    </rPh>
    <rPh sb="14" eb="15">
      <t>ネン</t>
    </rPh>
    <rPh sb="15" eb="17">
      <t>レンサ</t>
    </rPh>
    <rPh sb="17" eb="19">
      <t>カカク</t>
    </rPh>
    <phoneticPr fontId="17"/>
  </si>
  <si>
    <t xml:space="preserve"> </t>
    <phoneticPr fontId="1"/>
  </si>
  <si>
    <t>令和2年度（2020年度）の兵庫県経済を振り返ると、新型コロナの影響により、期</t>
    <phoneticPr fontId="1"/>
  </si>
  <si>
    <t>2020年5月頃が景気の谷となるなど、家計や企業の活動がみえたものの、第２波、</t>
    <rPh sb="4" eb="5">
      <t>ネン</t>
    </rPh>
    <rPh sb="6" eb="7">
      <t>ガツ</t>
    </rPh>
    <rPh sb="7" eb="8">
      <t>ゴロ</t>
    </rPh>
    <rPh sb="9" eb="11">
      <t>ケイキ</t>
    </rPh>
    <rPh sb="12" eb="13">
      <t>タニ</t>
    </rPh>
    <rPh sb="19" eb="21">
      <t>カケイ</t>
    </rPh>
    <phoneticPr fontId="1"/>
  </si>
  <si>
    <t>第３波の到来から回復ペースは鈍いものにとどまった。このため2020年度のＧＲＰ</t>
    <rPh sb="14" eb="15">
      <t>ニブ</t>
    </rPh>
    <phoneticPr fontId="1"/>
  </si>
  <si>
    <t>（実質値）の前年度比も、大幅なマイナスとなり、２年連続のマイナスとなった。</t>
    <rPh sb="6" eb="10">
      <t>ゼンネンドヒ</t>
    </rPh>
    <rPh sb="12" eb="14">
      <t>オオハバ</t>
    </rPh>
    <phoneticPr fontId="1"/>
  </si>
  <si>
    <t>令和3年度（2021年度）の兵庫県経済は、新型コロナの変異株に関する感染防止</t>
    <rPh sb="21" eb="23">
      <t>シンガタ</t>
    </rPh>
    <rPh sb="31" eb="32">
      <t>カン</t>
    </rPh>
    <phoneticPr fontId="1"/>
  </si>
  <si>
    <t>策などから、雇用環境、所得環境が厳しい状況にあることを反映し、個人消費も、</t>
    <rPh sb="27" eb="29">
      <t>ハンエイ</t>
    </rPh>
    <phoneticPr fontId="1"/>
  </si>
  <si>
    <t>一進一退の動きで低調な推移となっている。一方、企業部門では、デジタル化への</t>
    <rPh sb="0" eb="4">
      <t>イッシンイッタイ</t>
    </rPh>
    <rPh sb="5" eb="6">
      <t>ウゴ</t>
    </rPh>
    <rPh sb="8" eb="10">
      <t>テイチョウ</t>
    </rPh>
    <phoneticPr fontId="1"/>
  </si>
  <si>
    <t xml:space="preserve">
</t>
    <phoneticPr fontId="1"/>
  </si>
  <si>
    <t>対応など設備投資は堅調に推移している。もっとも、原油など一次産品価格の上昇</t>
    <phoneticPr fontId="1"/>
  </si>
  <si>
    <t>に関連した地場産業では厳しい状態が続いている。2021年度ＧＲＰ（実質値）は、</t>
    <phoneticPr fontId="1"/>
  </si>
  <si>
    <t>大きなマイナスとなった2020年度からの持ち直しもあり、３年ぶりに前年度比プラス</t>
    <rPh sb="20" eb="21">
      <t>モ</t>
    </rPh>
    <rPh sb="22" eb="23">
      <t>ナオ</t>
    </rPh>
    <rPh sb="29" eb="30">
      <t>ネン</t>
    </rPh>
    <rPh sb="33" eb="37">
      <t>ゼンネンドヒ</t>
    </rPh>
    <phoneticPr fontId="1"/>
  </si>
  <si>
    <t>に転じると見込まれる。</t>
    <phoneticPr fontId="1"/>
  </si>
  <si>
    <t>令和4年度（2022年度）の兵庫県経済は、個人消費は、新型コロナの変異株の動向</t>
    <phoneticPr fontId="1"/>
  </si>
  <si>
    <t>など、依然として先行き不透明感が残るものの、正常化への動きが増えていこう。ま</t>
    <phoneticPr fontId="1"/>
  </si>
  <si>
    <t>た、企業部門では、設備投資意欲は根強く、2022年度ＧＲＰ（実質値）は、前年度に</t>
    <rPh sb="4" eb="6">
      <t>ブモン</t>
    </rPh>
    <rPh sb="9" eb="11">
      <t>セツビ</t>
    </rPh>
    <rPh sb="11" eb="13">
      <t>トウシ</t>
    </rPh>
    <rPh sb="13" eb="15">
      <t>イヨク</t>
    </rPh>
    <rPh sb="16" eb="18">
      <t>ネヅヨ</t>
    </rPh>
    <phoneticPr fontId="1"/>
  </si>
  <si>
    <t>価格変動が経済活動に及ぼす影響が懸念される。</t>
    <rPh sb="16" eb="18">
      <t>ケネン</t>
    </rPh>
    <phoneticPr fontId="1"/>
  </si>
  <si>
    <t>圧力や部品調達の不安定性など、先行き不透明感が増している。また、個人消費</t>
    <rPh sb="3" eb="5">
      <t>ブヒン</t>
    </rPh>
    <rPh sb="5" eb="7">
      <t>チョウタツ</t>
    </rPh>
    <rPh sb="8" eb="12">
      <t>フアンテイセイ</t>
    </rPh>
    <rPh sb="32" eb="34">
      <t>コジン</t>
    </rPh>
    <rPh sb="34" eb="36">
      <t>ショウヒ</t>
    </rPh>
    <phoneticPr fontId="1"/>
  </si>
  <si>
    <r>
      <t>　</t>
    </r>
    <r>
      <rPr>
        <b/>
        <sz val="11"/>
        <color theme="8" tint="-0.249977111117893"/>
        <rFont val="ＭＳ Ｐゴシック"/>
        <family val="3"/>
        <charset val="128"/>
        <scheme val="minor"/>
      </rPr>
      <t>(2015年基準改定値）</t>
    </r>
    <rPh sb="6" eb="7">
      <t>ネン</t>
    </rPh>
    <rPh sb="7" eb="9">
      <t>キジュン</t>
    </rPh>
    <rPh sb="9" eb="11">
      <t>カイテイ</t>
    </rPh>
    <rPh sb="11" eb="12">
      <t>アタイ</t>
    </rPh>
    <phoneticPr fontId="1"/>
  </si>
  <si>
    <t>続きプラスを維持しよう。もっとも、不安定な国際情勢を背景とした原油や食料品の</t>
    <rPh sb="17" eb="20">
      <t>フアンテイ</t>
    </rPh>
    <rPh sb="21" eb="23">
      <t>コクサイ</t>
    </rPh>
    <rPh sb="23" eb="25">
      <t>ジョウセイ</t>
    </rPh>
    <rPh sb="26" eb="28">
      <t>ハイケイ</t>
    </rPh>
    <rPh sb="31" eb="33">
      <t>ゲンユ</t>
    </rPh>
    <rPh sb="34" eb="37">
      <t>ショクリョウヒン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</si>
</sst>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;&quot;▲ &quot;#,##0.00"/>
    <numFmt numFmtId="177" formatCode="#,##0.0;&quot;▲ &quot;#,##0.0"/>
    <numFmt numFmtId="178" formatCode="#,##0;&quot;▲ &quot;#,##0"/>
    <numFmt numFmtId="179" formatCode="#,##0_ "/>
    <numFmt numFmtId="180" formatCode="0_);[Red]\(0\)"/>
    <numFmt numFmtId="181" formatCode="0.0;&quot;▲ &quot;0.0"/>
    <numFmt numFmtId="182" formatCode="#,##0.0;[Red]\-#,##0.0"/>
    <numFmt numFmtId="183" formatCode="0;&quot;▲ &quot;0"/>
    <numFmt numFmtId="184" formatCode="#&quot;¥&quot;\!\ ###&quot;¥&quot;\!\ ##0"/>
  </numFmts>
  <fonts count="3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color rgb="FF222222"/>
      <name val="Arial"/>
      <family val="2"/>
    </font>
    <font>
      <sz val="10"/>
      <name val="Arial"/>
      <family val="2"/>
    </font>
    <font>
      <sz val="10.5"/>
      <color theme="1"/>
      <name val="Century"/>
      <family val="1"/>
    </font>
    <font>
      <sz val="3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20"/>
      <color theme="1"/>
      <name val="ＭＳ Ｐ明朝"/>
      <family val="1"/>
      <charset val="128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明朝"/>
      <family val="1"/>
      <charset val="128"/>
    </font>
    <font>
      <sz val="22"/>
      <color theme="1"/>
      <name val="Century"/>
      <family val="1"/>
    </font>
    <font>
      <b/>
      <sz val="10"/>
      <color rgb="FF222222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7"/>
      <name val="明朝"/>
      <family val="1"/>
      <charset val="128"/>
    </font>
    <font>
      <sz val="10.5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明朝"/>
      <family val="1"/>
      <charset val="128"/>
    </font>
    <font>
      <sz val="9"/>
      <name val="ＭＳ 明朝"/>
      <family val="1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color theme="8" tint="-0.249977111117893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>
      <alignment vertical="center"/>
    </xf>
    <xf numFmtId="0" fontId="6" fillId="0" borderId="0"/>
    <xf numFmtId="0" fontId="3" fillId="0" borderId="0"/>
    <xf numFmtId="0" fontId="19" fillId="0" borderId="0"/>
    <xf numFmtId="0" fontId="23" fillId="0" borderId="0"/>
    <xf numFmtId="37" fontId="26" fillId="0" borderId="0"/>
    <xf numFmtId="9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21" fillId="0" borderId="0"/>
    <xf numFmtId="38" fontId="29" fillId="0" borderId="0" applyFont="0" applyFill="0" applyBorder="0" applyAlignment="0" applyProtection="0">
      <alignment vertical="center"/>
    </xf>
  </cellStyleXfs>
  <cellXfs count="29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2" borderId="0" xfId="0" applyFill="1">
      <alignment vertical="center"/>
    </xf>
    <xf numFmtId="0" fontId="5" fillId="2" borderId="0" xfId="0" applyFont="1" applyFill="1" applyAlignment="1">
      <alignment horizontal="left" vertical="center" wrapText="1"/>
    </xf>
    <xf numFmtId="0" fontId="0" fillId="2" borderId="0" xfId="0" applyFill="1" applyBorder="1">
      <alignment vertical="center"/>
    </xf>
    <xf numFmtId="0" fontId="0" fillId="0" borderId="0" xfId="0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7" fillId="2" borderId="0" xfId="0" applyFont="1" applyFill="1" applyAlignment="1">
      <alignment horizontal="justify" vertical="center"/>
    </xf>
    <xf numFmtId="58" fontId="9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4" fillId="2" borderId="0" xfId="0" applyFont="1" applyFill="1" applyBorder="1">
      <alignment vertical="center"/>
    </xf>
    <xf numFmtId="0" fontId="0" fillId="2" borderId="24" xfId="0" applyFont="1" applyFill="1" applyBorder="1" applyAlignment="1">
      <alignment horizontal="center" vertical="center"/>
    </xf>
    <xf numFmtId="31" fontId="0" fillId="2" borderId="21" xfId="0" applyNumberForma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31" fontId="0" fillId="2" borderId="20" xfId="0" applyNumberFormat="1" applyFill="1" applyBorder="1" applyAlignment="1">
      <alignment horizontal="center" vertical="center"/>
    </xf>
    <xf numFmtId="0" fontId="18" fillId="0" borderId="0" xfId="0" applyFont="1" applyAlignment="1"/>
    <xf numFmtId="0" fontId="18" fillId="2" borderId="0" xfId="0" applyFont="1" applyFill="1" applyBorder="1" applyAlignment="1"/>
    <xf numFmtId="0" fontId="4" fillId="2" borderId="0" xfId="0" applyFont="1" applyFill="1" applyBorder="1" applyAlignment="1"/>
    <xf numFmtId="0" fontId="3" fillId="2" borderId="0" xfId="0" applyFont="1" applyFill="1" applyAlignment="1"/>
    <xf numFmtId="0" fontId="3" fillId="0" borderId="0" xfId="0" applyFont="1" applyAlignment="1"/>
    <xf numFmtId="0" fontId="3" fillId="2" borderId="24" xfId="3" applyNumberFormat="1" applyFont="1" applyFill="1" applyBorder="1"/>
    <xf numFmtId="0" fontId="3" fillId="2" borderId="25" xfId="3" applyNumberFormat="1" applyFont="1" applyFill="1" applyBorder="1" applyAlignment="1">
      <alignment horizontal="right"/>
    </xf>
    <xf numFmtId="0" fontId="18" fillId="2" borderId="1" xfId="0" applyFont="1" applyFill="1" applyBorder="1" applyAlignment="1">
      <alignment vertical="top" wrapText="1"/>
    </xf>
    <xf numFmtId="0" fontId="18" fillId="2" borderId="25" xfId="0" applyFont="1" applyFill="1" applyBorder="1" applyAlignment="1">
      <alignment vertical="top" wrapText="1"/>
    </xf>
    <xf numFmtId="0" fontId="3" fillId="2" borderId="14" xfId="3" applyNumberFormat="1" applyFont="1" applyFill="1" applyBorder="1"/>
    <xf numFmtId="0" fontId="3" fillId="2" borderId="5" xfId="3" applyNumberFormat="1" applyFont="1" applyFill="1" applyBorder="1"/>
    <xf numFmtId="0" fontId="18" fillId="2" borderId="24" xfId="0" applyFont="1" applyFill="1" applyBorder="1" applyAlignment="1">
      <alignment vertical="top" wrapText="1"/>
    </xf>
    <xf numFmtId="0" fontId="18" fillId="2" borderId="4" xfId="0" applyFont="1" applyFill="1" applyBorder="1" applyAlignment="1">
      <alignment vertical="top" wrapText="1"/>
    </xf>
    <xf numFmtId="0" fontId="18" fillId="2" borderId="0" xfId="0" quotePrefix="1" applyFont="1" applyFill="1" applyBorder="1" applyAlignment="1">
      <alignment vertical="top" wrapText="1"/>
    </xf>
    <xf numFmtId="0" fontId="3" fillId="2" borderId="6" xfId="3" applyNumberFormat="1" applyFont="1" applyFill="1" applyBorder="1"/>
    <xf numFmtId="49" fontId="4" fillId="2" borderId="7" xfId="3" applyNumberFormat="1" applyFont="1" applyFill="1" applyBorder="1"/>
    <xf numFmtId="178" fontId="3" fillId="2" borderId="7" xfId="0" applyNumberFormat="1" applyFont="1" applyFill="1" applyBorder="1" applyAlignment="1"/>
    <xf numFmtId="178" fontId="3" fillId="2" borderId="19" xfId="0" applyNumberFormat="1" applyFont="1" applyFill="1" applyBorder="1" applyAlignment="1"/>
    <xf numFmtId="179" fontId="3" fillId="2" borderId="14" xfId="3" applyNumberFormat="1" applyFont="1" applyFill="1" applyBorder="1"/>
    <xf numFmtId="0" fontId="3" fillId="2" borderId="0" xfId="0" applyFont="1" applyFill="1" applyBorder="1" applyAlignment="1"/>
    <xf numFmtId="178" fontId="3" fillId="2" borderId="0" xfId="0" applyNumberFormat="1" applyFont="1" applyFill="1" applyBorder="1" applyAlignment="1"/>
    <xf numFmtId="178" fontId="3" fillId="2" borderId="5" xfId="0" applyNumberFormat="1" applyFont="1" applyFill="1" applyBorder="1" applyAlignment="1"/>
    <xf numFmtId="179" fontId="3" fillId="2" borderId="21" xfId="3" applyNumberFormat="1" applyFont="1" applyFill="1" applyBorder="1"/>
    <xf numFmtId="0" fontId="3" fillId="2" borderId="2" xfId="0" applyFont="1" applyFill="1" applyBorder="1" applyAlignment="1"/>
    <xf numFmtId="178" fontId="3" fillId="2" borderId="2" xfId="0" applyNumberFormat="1" applyFont="1" applyFill="1" applyBorder="1" applyAlignment="1"/>
    <xf numFmtId="178" fontId="3" fillId="2" borderId="10" xfId="0" applyNumberFormat="1" applyFont="1" applyFill="1" applyBorder="1" applyAlignment="1"/>
    <xf numFmtId="49" fontId="4" fillId="2" borderId="19" xfId="3" applyNumberFormat="1" applyFont="1" applyFill="1" applyBorder="1"/>
    <xf numFmtId="178" fontId="3" fillId="2" borderId="14" xfId="0" applyNumberFormat="1" applyFont="1" applyFill="1" applyBorder="1" applyAlignment="1"/>
    <xf numFmtId="178" fontId="3" fillId="2" borderId="21" xfId="0" applyNumberFormat="1" applyFont="1" applyFill="1" applyBorder="1" applyAlignment="1"/>
    <xf numFmtId="0" fontId="3" fillId="2" borderId="1" xfId="3" applyNumberFormat="1" applyFont="1" applyFill="1" applyBorder="1" applyAlignment="1">
      <alignment horizontal="right"/>
    </xf>
    <xf numFmtId="0" fontId="3" fillId="2" borderId="21" xfId="3" applyNumberFormat="1" applyFont="1" applyFill="1" applyBorder="1"/>
    <xf numFmtId="0" fontId="3" fillId="2" borderId="2" xfId="3" applyNumberFormat="1" applyFont="1" applyFill="1" applyBorder="1"/>
    <xf numFmtId="0" fontId="3" fillId="2" borderId="5" xfId="0" applyFont="1" applyFill="1" applyBorder="1" applyAlignment="1"/>
    <xf numFmtId="0" fontId="3" fillId="2" borderId="10" xfId="0" applyFont="1" applyFill="1" applyBorder="1" applyAlignment="1"/>
    <xf numFmtId="180" fontId="3" fillId="2" borderId="24" xfId="0" applyNumberFormat="1" applyFont="1" applyFill="1" applyBorder="1" applyAlignment="1">
      <alignment vertical="center"/>
    </xf>
    <xf numFmtId="180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/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/>
    <xf numFmtId="0" fontId="3" fillId="2" borderId="2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/>
    </xf>
    <xf numFmtId="0" fontId="4" fillId="2" borderId="0" xfId="3" applyNumberFormat="1" applyFont="1" applyFill="1" applyBorder="1" applyAlignment="1"/>
    <xf numFmtId="0" fontId="3" fillId="2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2" borderId="10" xfId="0" applyFill="1" applyBorder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9" xfId="0" applyFill="1" applyBorder="1">
      <alignment vertical="center"/>
    </xf>
    <xf numFmtId="0" fontId="12" fillId="2" borderId="0" xfId="0" applyFont="1" applyFill="1">
      <alignment vertical="center"/>
    </xf>
    <xf numFmtId="178" fontId="3" fillId="2" borderId="6" xfId="0" applyNumberFormat="1" applyFont="1" applyFill="1" applyBorder="1" applyAlignment="1"/>
    <xf numFmtId="0" fontId="3" fillId="2" borderId="10" xfId="3" applyNumberFormat="1" applyFont="1" applyFill="1" applyBorder="1"/>
    <xf numFmtId="0" fontId="0" fillId="2" borderId="0" xfId="0" applyFill="1" applyAlignment="1">
      <alignment vertical="center"/>
    </xf>
    <xf numFmtId="0" fontId="0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5" fillId="2" borderId="0" xfId="0" quotePrefix="1" applyFont="1" applyFill="1" applyAlignment="1">
      <alignment horizontal="right"/>
    </xf>
    <xf numFmtId="177" fontId="18" fillId="2" borderId="9" xfId="8" applyNumberFormat="1" applyFont="1" applyFill="1" applyBorder="1" applyAlignment="1">
      <alignment vertical="center"/>
    </xf>
    <xf numFmtId="38" fontId="18" fillId="2" borderId="42" xfId="8" applyFont="1" applyFill="1" applyBorder="1" applyAlignment="1">
      <alignment vertical="center"/>
    </xf>
    <xf numFmtId="38" fontId="18" fillId="2" borderId="13" xfId="8" applyFont="1" applyFill="1" applyBorder="1" applyAlignment="1">
      <alignment vertical="center"/>
    </xf>
    <xf numFmtId="177" fontId="18" fillId="2" borderId="22" xfId="8" applyNumberFormat="1" applyFont="1" applyFill="1" applyBorder="1" applyAlignment="1">
      <alignment vertical="center"/>
    </xf>
    <xf numFmtId="38" fontId="18" fillId="2" borderId="25" xfId="8" applyFont="1" applyFill="1" applyBorder="1" applyAlignment="1">
      <alignment vertical="center"/>
    </xf>
    <xf numFmtId="0" fontId="16" fillId="2" borderId="0" xfId="0" applyFont="1" applyFill="1" applyAlignment="1"/>
    <xf numFmtId="0" fontId="18" fillId="2" borderId="0" xfId="0" applyFont="1" applyFill="1" applyAlignment="1"/>
    <xf numFmtId="0" fontId="18" fillId="2" borderId="50" xfId="0" applyFont="1" applyFill="1" applyBorder="1" applyAlignment="1">
      <alignment horizontal="center"/>
    </xf>
    <xf numFmtId="0" fontId="18" fillId="2" borderId="31" xfId="0" applyFont="1" applyFill="1" applyBorder="1" applyAlignment="1">
      <alignment horizontal="center"/>
    </xf>
    <xf numFmtId="0" fontId="18" fillId="2" borderId="42" xfId="0" applyFont="1" applyFill="1" applyBorder="1" applyAlignment="1">
      <alignment horizontal="center"/>
    </xf>
    <xf numFmtId="0" fontId="18" fillId="2" borderId="23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8" fillId="2" borderId="35" xfId="0" applyFont="1" applyFill="1" applyBorder="1" applyAlignment="1"/>
    <xf numFmtId="0" fontId="18" fillId="2" borderId="12" xfId="0" applyFont="1" applyFill="1" applyBorder="1" applyAlignment="1"/>
    <xf numFmtId="0" fontId="18" fillId="2" borderId="11" xfId="0" applyFont="1" applyFill="1" applyBorder="1" applyAlignment="1"/>
    <xf numFmtId="0" fontId="18" fillId="2" borderId="18" xfId="0" applyFont="1" applyFill="1" applyBorder="1" applyAlignment="1"/>
    <xf numFmtId="0" fontId="18" fillId="2" borderId="3" xfId="0" applyFont="1" applyFill="1" applyBorder="1" applyAlignment="1">
      <alignment horizontal="center"/>
    </xf>
    <xf numFmtId="0" fontId="18" fillId="2" borderId="39" xfId="0" applyFont="1" applyFill="1" applyBorder="1" applyAlignment="1"/>
    <xf numFmtId="0" fontId="18" fillId="2" borderId="43" xfId="0" applyFont="1" applyFill="1" applyBorder="1" applyAlignment="1"/>
    <xf numFmtId="0" fontId="18" fillId="2" borderId="36" xfId="0" applyFont="1" applyFill="1" applyBorder="1" applyAlignment="1"/>
    <xf numFmtId="0" fontId="20" fillId="2" borderId="0" xfId="0" applyFont="1" applyFill="1" applyBorder="1" applyAlignment="1"/>
    <xf numFmtId="0" fontId="18" fillId="0" borderId="0" xfId="0" applyFont="1" applyBorder="1" applyAlignment="1"/>
    <xf numFmtId="177" fontId="3" fillId="2" borderId="6" xfId="8" applyNumberFormat="1" applyFont="1" applyFill="1" applyBorder="1"/>
    <xf numFmtId="177" fontId="3" fillId="2" borderId="7" xfId="8" applyNumberFormat="1" applyFont="1" applyFill="1" applyBorder="1"/>
    <xf numFmtId="177" fontId="3" fillId="2" borderId="19" xfId="8" applyNumberFormat="1" applyFont="1" applyFill="1" applyBorder="1"/>
    <xf numFmtId="177" fontId="3" fillId="2" borderId="14" xfId="8" applyNumberFormat="1" applyFont="1" applyFill="1" applyBorder="1"/>
    <xf numFmtId="177" fontId="3" fillId="2" borderId="0" xfId="8" applyNumberFormat="1" applyFont="1" applyFill="1" applyBorder="1"/>
    <xf numFmtId="177" fontId="3" fillId="2" borderId="5" xfId="8" applyNumberFormat="1" applyFont="1" applyFill="1" applyBorder="1"/>
    <xf numFmtId="177" fontId="3" fillId="2" borderId="21" xfId="8" applyNumberFormat="1" applyFont="1" applyFill="1" applyBorder="1"/>
    <xf numFmtId="177" fontId="3" fillId="2" borderId="2" xfId="8" applyNumberFormat="1" applyFont="1" applyFill="1" applyBorder="1"/>
    <xf numFmtId="177" fontId="3" fillId="2" borderId="10" xfId="8" applyNumberFormat="1" applyFont="1" applyFill="1" applyBorder="1"/>
    <xf numFmtId="38" fontId="3" fillId="2" borderId="24" xfId="8" applyFont="1" applyFill="1" applyBorder="1" applyAlignment="1">
      <alignment vertical="center"/>
    </xf>
    <xf numFmtId="38" fontId="3" fillId="2" borderId="25" xfId="8" applyFont="1" applyFill="1" applyBorder="1" applyAlignment="1">
      <alignment horizontal="right" vertical="center"/>
    </xf>
    <xf numFmtId="38" fontId="3" fillId="2" borderId="14" xfId="8" applyFont="1" applyFill="1" applyBorder="1" applyAlignment="1">
      <alignment vertical="center"/>
    </xf>
    <xf numFmtId="38" fontId="3" fillId="2" borderId="5" xfId="8" applyFont="1" applyFill="1" applyBorder="1" applyAlignment="1">
      <alignment vertical="center"/>
    </xf>
    <xf numFmtId="38" fontId="3" fillId="2" borderId="21" xfId="8" applyFont="1" applyFill="1" applyBorder="1" applyAlignment="1">
      <alignment vertical="center"/>
    </xf>
    <xf numFmtId="38" fontId="3" fillId="2" borderId="10" xfId="8" applyFont="1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31" fontId="0" fillId="2" borderId="6" xfId="0" applyNumberFormat="1" applyFill="1" applyBorder="1" applyAlignment="1">
      <alignment horizontal="center" vertical="center"/>
    </xf>
    <xf numFmtId="0" fontId="18" fillId="2" borderId="46" xfId="0" applyFont="1" applyFill="1" applyBorder="1" applyAlignment="1"/>
    <xf numFmtId="0" fontId="18" fillId="2" borderId="51" xfId="0" applyFont="1" applyFill="1" applyBorder="1" applyAlignment="1"/>
    <xf numFmtId="0" fontId="18" fillId="2" borderId="48" xfId="0" applyFont="1" applyFill="1" applyBorder="1" applyAlignment="1"/>
    <xf numFmtId="0" fontId="18" fillId="2" borderId="47" xfId="0" applyFont="1" applyFill="1" applyBorder="1" applyAlignment="1"/>
    <xf numFmtId="0" fontId="18" fillId="2" borderId="29" xfId="0" applyFont="1" applyFill="1" applyBorder="1" applyAlignment="1"/>
    <xf numFmtId="0" fontId="18" fillId="2" borderId="31" xfId="0" applyFont="1" applyFill="1" applyBorder="1" applyAlignment="1"/>
    <xf numFmtId="0" fontId="18" fillId="2" borderId="44" xfId="0" applyFont="1" applyFill="1" applyBorder="1" applyAlignment="1"/>
    <xf numFmtId="0" fontId="18" fillId="2" borderId="16" xfId="0" applyFont="1" applyFill="1" applyBorder="1" applyAlignment="1"/>
    <xf numFmtId="0" fontId="18" fillId="2" borderId="45" xfId="0" applyFont="1" applyFill="1" applyBorder="1" applyAlignment="1"/>
    <xf numFmtId="0" fontId="18" fillId="2" borderId="42" xfId="0" applyFont="1" applyFill="1" applyBorder="1" applyAlignment="1"/>
    <xf numFmtId="0" fontId="18" fillId="2" borderId="49" xfId="0" applyFont="1" applyFill="1" applyBorder="1" applyAlignment="1"/>
    <xf numFmtId="0" fontId="18" fillId="4" borderId="0" xfId="0" applyFont="1" applyFill="1" applyAlignment="1"/>
    <xf numFmtId="0" fontId="18" fillId="2" borderId="5" xfId="0" applyFont="1" applyFill="1" applyBorder="1" applyAlignment="1"/>
    <xf numFmtId="0" fontId="18" fillId="2" borderId="13" xfId="0" applyFont="1" applyFill="1" applyBorder="1" applyAlignment="1"/>
    <xf numFmtId="0" fontId="18" fillId="2" borderId="15" xfId="0" applyFont="1" applyFill="1" applyBorder="1" applyAlignment="1"/>
    <xf numFmtId="0" fontId="18" fillId="2" borderId="32" xfId="0" applyFont="1" applyFill="1" applyBorder="1" applyAlignment="1"/>
    <xf numFmtId="0" fontId="18" fillId="2" borderId="8" xfId="0" applyFont="1" applyFill="1" applyBorder="1" applyAlignment="1"/>
    <xf numFmtId="0" fontId="18" fillId="2" borderId="38" xfId="0" applyFont="1" applyFill="1" applyBorder="1" applyAlignment="1"/>
    <xf numFmtId="0" fontId="18" fillId="2" borderId="1" xfId="0" applyFont="1" applyFill="1" applyBorder="1" applyAlignment="1"/>
    <xf numFmtId="0" fontId="18" fillId="2" borderId="25" xfId="0" applyFont="1" applyFill="1" applyBorder="1" applyAlignment="1"/>
    <xf numFmtId="0" fontId="18" fillId="2" borderId="4" xfId="0" applyFont="1" applyFill="1" applyBorder="1" applyAlignment="1"/>
    <xf numFmtId="0" fontId="18" fillId="2" borderId="40" xfId="0" applyFont="1" applyFill="1" applyBorder="1" applyAlignment="1"/>
    <xf numFmtId="0" fontId="18" fillId="2" borderId="2" xfId="0" applyFont="1" applyFill="1" applyBorder="1" applyAlignment="1"/>
    <xf numFmtId="0" fontId="18" fillId="2" borderId="10" xfId="0" applyFont="1" applyFill="1" applyBorder="1" applyAlignment="1"/>
    <xf numFmtId="0" fontId="18" fillId="2" borderId="9" xfId="0" applyFont="1" applyFill="1" applyBorder="1" applyAlignment="1"/>
    <xf numFmtId="0" fontId="18" fillId="2" borderId="30" xfId="0" applyFont="1" applyFill="1" applyBorder="1" applyAlignment="1"/>
    <xf numFmtId="0" fontId="18" fillId="2" borderId="33" xfId="0" applyFont="1" applyFill="1" applyBorder="1" applyAlignment="1"/>
    <xf numFmtId="0" fontId="18" fillId="2" borderId="52" xfId="0" applyFont="1" applyFill="1" applyBorder="1" applyAlignment="1"/>
    <xf numFmtId="0" fontId="18" fillId="2" borderId="26" xfId="0" applyFont="1" applyFill="1" applyBorder="1" applyAlignment="1"/>
    <xf numFmtId="0" fontId="18" fillId="2" borderId="27" xfId="0" applyFont="1" applyFill="1" applyBorder="1" applyAlignment="1"/>
    <xf numFmtId="0" fontId="18" fillId="2" borderId="37" xfId="0" applyFont="1" applyFill="1" applyBorder="1" applyAlignment="1"/>
    <xf numFmtId="0" fontId="18" fillId="2" borderId="28" xfId="0" applyFont="1" applyFill="1" applyBorder="1" applyAlignment="1"/>
    <xf numFmtId="0" fontId="18" fillId="2" borderId="31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 vertical="center"/>
    </xf>
    <xf numFmtId="0" fontId="18" fillId="2" borderId="14" xfId="0" applyFont="1" applyFill="1" applyBorder="1" applyAlignment="1"/>
    <xf numFmtId="0" fontId="18" fillId="2" borderId="17" xfId="0" applyFont="1" applyFill="1" applyBorder="1" applyAlignment="1"/>
    <xf numFmtId="0" fontId="18" fillId="2" borderId="23" xfId="0" applyFont="1" applyFill="1" applyBorder="1" applyAlignment="1"/>
    <xf numFmtId="0" fontId="18" fillId="2" borderId="41" xfId="0" applyFont="1" applyFill="1" applyBorder="1" applyAlignment="1"/>
    <xf numFmtId="0" fontId="18" fillId="2" borderId="34" xfId="0" applyFont="1" applyFill="1" applyBorder="1" applyAlignment="1"/>
    <xf numFmtId="177" fontId="3" fillId="2" borderId="20" xfId="0" applyNumberFormat="1" applyFont="1" applyFill="1" applyBorder="1" applyAlignment="1"/>
    <xf numFmtId="177" fontId="3" fillId="2" borderId="7" xfId="0" applyNumberFormat="1" applyFont="1" applyFill="1" applyBorder="1" applyAlignment="1"/>
    <xf numFmtId="177" fontId="3" fillId="2" borderId="19" xfId="0" applyNumberFormat="1" applyFont="1" applyFill="1" applyBorder="1" applyAlignment="1"/>
    <xf numFmtId="177" fontId="3" fillId="2" borderId="13" xfId="0" applyNumberFormat="1" applyFont="1" applyFill="1" applyBorder="1" applyAlignment="1"/>
    <xf numFmtId="177" fontId="3" fillId="2" borderId="0" xfId="0" applyNumberFormat="1" applyFont="1" applyFill="1" applyBorder="1" applyAlignment="1"/>
    <xf numFmtId="177" fontId="3" fillId="2" borderId="5" xfId="0" applyNumberFormat="1" applyFont="1" applyFill="1" applyBorder="1" applyAlignment="1"/>
    <xf numFmtId="177" fontId="3" fillId="2" borderId="9" xfId="0" applyNumberFormat="1" applyFont="1" applyFill="1" applyBorder="1" applyAlignment="1"/>
    <xf numFmtId="177" fontId="3" fillId="2" borderId="2" xfId="0" applyNumberFormat="1" applyFont="1" applyFill="1" applyBorder="1" applyAlignment="1"/>
    <xf numFmtId="177" fontId="3" fillId="2" borderId="10" xfId="0" applyNumberFormat="1" applyFont="1" applyFill="1" applyBorder="1" applyAlignment="1"/>
    <xf numFmtId="180" fontId="3" fillId="3" borderId="4" xfId="0" applyNumberFormat="1" applyFont="1" applyFill="1" applyBorder="1" applyAlignment="1">
      <alignment vertical="center"/>
    </xf>
    <xf numFmtId="0" fontId="3" fillId="3" borderId="13" xfId="0" applyFont="1" applyFill="1" applyBorder="1" applyAlignment="1"/>
    <xf numFmtId="0" fontId="3" fillId="3" borderId="20" xfId="0" applyFont="1" applyFill="1" applyBorder="1" applyAlignment="1">
      <alignment horizontal="center"/>
    </xf>
    <xf numFmtId="176" fontId="3" fillId="0" borderId="13" xfId="8" applyNumberFormat="1" applyFont="1" applyBorder="1"/>
    <xf numFmtId="176" fontId="3" fillId="0" borderId="9" xfId="8" applyNumberFormat="1" applyFont="1" applyBorder="1"/>
    <xf numFmtId="0" fontId="3" fillId="2" borderId="13" xfId="0" applyFont="1" applyFill="1" applyBorder="1" applyAlignment="1">
      <alignment horizontal="center"/>
    </xf>
    <xf numFmtId="0" fontId="3" fillId="2" borderId="6" xfId="0" applyFont="1" applyFill="1" applyBorder="1" applyAlignment="1"/>
    <xf numFmtId="0" fontId="3" fillId="2" borderId="7" xfId="0" applyFont="1" applyFill="1" applyBorder="1" applyAlignment="1"/>
    <xf numFmtId="177" fontId="3" fillId="2" borderId="20" xfId="8" applyNumberFormat="1" applyFont="1" applyFill="1" applyBorder="1"/>
    <xf numFmtId="177" fontId="3" fillId="2" borderId="13" xfId="8" applyNumberFormat="1" applyFont="1" applyFill="1" applyBorder="1"/>
    <xf numFmtId="0" fontId="3" fillId="2" borderId="21" xfId="0" applyFont="1" applyFill="1" applyBorder="1" applyAlignment="1"/>
    <xf numFmtId="177" fontId="3" fillId="2" borderId="9" xfId="8" applyNumberFormat="1" applyFont="1" applyFill="1" applyBorder="1"/>
    <xf numFmtId="0" fontId="18" fillId="2" borderId="0" xfId="0" applyFont="1" applyFill="1" applyAlignment="1">
      <alignment horizontal="right"/>
    </xf>
    <xf numFmtId="0" fontId="3" fillId="0" borderId="0" xfId="0" applyFont="1" applyBorder="1" applyAlignment="1"/>
    <xf numFmtId="0" fontId="0" fillId="0" borderId="0" xfId="0" applyFont="1" applyAlignment="1">
      <alignment vertical="center" wrapText="1"/>
    </xf>
    <xf numFmtId="0" fontId="18" fillId="2" borderId="0" xfId="0" quotePrefix="1" applyFont="1" applyFill="1" applyAlignment="1">
      <alignment horizontal="center"/>
    </xf>
    <xf numFmtId="178" fontId="20" fillId="2" borderId="0" xfId="0" applyNumberFormat="1" applyFont="1" applyFill="1" applyAlignment="1"/>
    <xf numFmtId="177" fontId="3" fillId="2" borderId="6" xfId="0" applyNumberFormat="1" applyFont="1" applyFill="1" applyBorder="1" applyAlignment="1"/>
    <xf numFmtId="177" fontId="3" fillId="2" borderId="14" xfId="0" applyNumberFormat="1" applyFont="1" applyFill="1" applyBorder="1" applyAlignment="1"/>
    <xf numFmtId="177" fontId="3" fillId="2" borderId="21" xfId="0" applyNumberFormat="1" applyFont="1" applyFill="1" applyBorder="1" applyAlignment="1"/>
    <xf numFmtId="0" fontId="18" fillId="2" borderId="48" xfId="0" applyFont="1" applyFill="1" applyBorder="1" applyAlignment="1">
      <alignment horizontal="center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18" fillId="0" borderId="1" xfId="0" applyFont="1" applyBorder="1" applyAlignment="1"/>
    <xf numFmtId="177" fontId="18" fillId="0" borderId="1" xfId="8" applyNumberFormat="1" applyFont="1" applyBorder="1"/>
    <xf numFmtId="0" fontId="18" fillId="0" borderId="2" xfId="0" applyFont="1" applyBorder="1" applyAlignment="1"/>
    <xf numFmtId="177" fontId="18" fillId="0" borderId="2" xfId="8" applyNumberFormat="1" applyFont="1" applyBorder="1"/>
    <xf numFmtId="0" fontId="0" fillId="2" borderId="0" xfId="0" applyFont="1" applyFill="1" applyAlignment="1">
      <alignment vertical="center" wrapText="1"/>
    </xf>
    <xf numFmtId="183" fontId="18" fillId="0" borderId="0" xfId="0" applyNumberFormat="1" applyFont="1" applyAlignment="1"/>
    <xf numFmtId="183" fontId="18" fillId="0" borderId="0" xfId="0" applyNumberFormat="1" applyFont="1" applyAlignment="1">
      <alignment horizontal="right"/>
    </xf>
    <xf numFmtId="0" fontId="0" fillId="2" borderId="0" xfId="0" applyFill="1" applyAlignment="1"/>
    <xf numFmtId="177" fontId="18" fillId="2" borderId="13" xfId="8" applyNumberFormat="1" applyFont="1" applyFill="1" applyBorder="1" applyAlignment="1">
      <alignment vertical="center"/>
    </xf>
    <xf numFmtId="177" fontId="18" fillId="2" borderId="18" xfId="8" applyNumberFormat="1" applyFont="1" applyFill="1" applyBorder="1" applyAlignment="1">
      <alignment vertical="center"/>
    </xf>
    <xf numFmtId="0" fontId="18" fillId="2" borderId="11" xfId="0" applyFont="1" applyFill="1" applyBorder="1" applyAlignment="1">
      <alignment horizontal="center"/>
    </xf>
    <xf numFmtId="177" fontId="18" fillId="2" borderId="11" xfId="8" applyNumberFormat="1" applyFont="1" applyFill="1" applyBorder="1" applyAlignment="1">
      <alignment vertical="center"/>
    </xf>
    <xf numFmtId="178" fontId="18" fillId="2" borderId="13" xfId="0" applyNumberFormat="1" applyFont="1" applyFill="1" applyBorder="1" applyAlignment="1"/>
    <xf numFmtId="177" fontId="18" fillId="2" borderId="32" xfId="8" applyNumberFormat="1" applyFont="1" applyFill="1" applyBorder="1" applyAlignment="1">
      <alignment vertical="center"/>
    </xf>
    <xf numFmtId="177" fontId="18" fillId="2" borderId="53" xfId="8" applyNumberFormat="1" applyFont="1" applyFill="1" applyBorder="1" applyAlignment="1">
      <alignment vertical="center"/>
    </xf>
    <xf numFmtId="182" fontId="18" fillId="5" borderId="0" xfId="8" applyNumberFormat="1" applyFont="1" applyFill="1"/>
    <xf numFmtId="0" fontId="18" fillId="5" borderId="0" xfId="0" applyFont="1" applyFill="1" applyAlignment="1"/>
    <xf numFmtId="183" fontId="18" fillId="0" borderId="0" xfId="0" quotePrefix="1" applyNumberFormat="1" applyFont="1" applyAlignment="1"/>
    <xf numFmtId="0" fontId="3" fillId="2" borderId="0" xfId="0" applyFont="1" applyFill="1" applyAlignment="1">
      <alignment horizontal="right"/>
    </xf>
    <xf numFmtId="0" fontId="3" fillId="0" borderId="0" xfId="0" applyFont="1" applyFill="1" applyAlignment="1"/>
    <xf numFmtId="0" fontId="3" fillId="0" borderId="0" xfId="0" applyFont="1" applyFill="1" applyBorder="1" applyAlignment="1"/>
    <xf numFmtId="38" fontId="3" fillId="2" borderId="0" xfId="8" applyFont="1" applyFill="1" applyBorder="1"/>
    <xf numFmtId="183" fontId="3" fillId="2" borderId="1" xfId="0" applyNumberFormat="1" applyFont="1" applyFill="1" applyBorder="1" applyAlignment="1"/>
    <xf numFmtId="58" fontId="20" fillId="2" borderId="0" xfId="0" applyNumberFormat="1" applyFont="1" applyFill="1" applyAlignment="1"/>
    <xf numFmtId="0" fontId="18" fillId="2" borderId="36" xfId="0" applyFont="1" applyFill="1" applyBorder="1" applyAlignment="1">
      <alignment horizontal="left"/>
    </xf>
    <xf numFmtId="0" fontId="18" fillId="2" borderId="36" xfId="0" applyFont="1" applyFill="1" applyBorder="1" applyAlignment="1">
      <alignment horizontal="center" vertical="center"/>
    </xf>
    <xf numFmtId="38" fontId="3" fillId="2" borderId="0" xfId="10" applyFont="1" applyFill="1" applyBorder="1" applyAlignment="1"/>
    <xf numFmtId="38" fontId="3" fillId="2" borderId="1" xfId="10" applyFont="1" applyFill="1" applyBorder="1" applyAlignment="1"/>
    <xf numFmtId="38" fontId="3" fillId="0" borderId="0" xfId="10" applyFont="1" applyAlignment="1"/>
    <xf numFmtId="38" fontId="3" fillId="0" borderId="0" xfId="10" applyFont="1" applyFill="1" applyAlignment="1"/>
    <xf numFmtId="0" fontId="3" fillId="2" borderId="0" xfId="0" applyFont="1" applyFill="1" applyAlignment="1">
      <alignment horizontal="center"/>
    </xf>
    <xf numFmtId="0" fontId="20" fillId="2" borderId="0" xfId="0" applyFont="1" applyFill="1" applyAlignment="1"/>
    <xf numFmtId="38" fontId="3" fillId="2" borderId="1" xfId="8" applyFont="1" applyFill="1" applyBorder="1" applyAlignment="1">
      <alignment vertical="center"/>
    </xf>
    <xf numFmtId="38" fontId="3" fillId="2" borderId="1" xfId="8" applyFont="1" applyFill="1" applyBorder="1" applyAlignment="1">
      <alignment horizontal="right" vertical="center"/>
    </xf>
    <xf numFmtId="38" fontId="3" fillId="2" borderId="0" xfId="8" applyFont="1" applyFill="1" applyBorder="1" applyAlignment="1">
      <alignment vertical="center"/>
    </xf>
    <xf numFmtId="38" fontId="3" fillId="2" borderId="2" xfId="8" applyFont="1" applyFill="1" applyBorder="1" applyAlignment="1">
      <alignment vertical="center"/>
    </xf>
    <xf numFmtId="38" fontId="3" fillId="2" borderId="2" xfId="8" applyFont="1" applyFill="1" applyBorder="1"/>
    <xf numFmtId="0" fontId="3" fillId="2" borderId="0" xfId="3" applyNumberFormat="1" applyFont="1" applyFill="1" applyBorder="1"/>
    <xf numFmtId="49" fontId="4" fillId="2" borderId="0" xfId="3" applyNumberFormat="1" applyFont="1" applyFill="1" applyBorder="1"/>
    <xf numFmtId="177" fontId="3" fillId="2" borderId="0" xfId="8" applyNumberFormat="1" applyFont="1" applyFill="1"/>
    <xf numFmtId="49" fontId="3" fillId="2" borderId="0" xfId="3" applyNumberFormat="1" applyFont="1" applyFill="1" applyBorder="1"/>
    <xf numFmtId="0" fontId="3" fillId="2" borderId="0" xfId="4" applyNumberFormat="1" applyFont="1" applyFill="1" applyBorder="1"/>
    <xf numFmtId="0" fontId="4" fillId="2" borderId="0" xfId="0" applyFont="1" applyFill="1" applyBorder="1" applyAlignment="1" applyProtection="1"/>
    <xf numFmtId="0" fontId="4" fillId="2" borderId="0" xfId="0" applyFont="1" applyFill="1" applyBorder="1" applyAlignment="1" applyProtection="1">
      <alignment horizontal="left"/>
    </xf>
    <xf numFmtId="184" fontId="4" fillId="2" borderId="0" xfId="4" applyNumberFormat="1" applyFont="1" applyFill="1" applyBorder="1" applyAlignment="1">
      <alignment horizontal="left"/>
    </xf>
    <xf numFmtId="0" fontId="4" fillId="2" borderId="0" xfId="3" applyNumberFormat="1" applyFont="1" applyFill="1" applyBorder="1"/>
    <xf numFmtId="184" fontId="4" fillId="2" borderId="0" xfId="4" applyNumberFormat="1" applyFont="1" applyFill="1" applyBorder="1"/>
    <xf numFmtId="0" fontId="3" fillId="2" borderId="2" xfId="4" applyNumberFormat="1" applyFont="1" applyFill="1" applyBorder="1"/>
    <xf numFmtId="49" fontId="3" fillId="2" borderId="2" xfId="3" applyNumberFormat="1" applyFont="1" applyFill="1" applyBorder="1"/>
    <xf numFmtId="38" fontId="3" fillId="2" borderId="2" xfId="10" applyFont="1" applyFill="1" applyBorder="1" applyAlignment="1"/>
    <xf numFmtId="38" fontId="3" fillId="2" borderId="0" xfId="10" applyFont="1" applyFill="1" applyAlignment="1"/>
    <xf numFmtId="38" fontId="3" fillId="2" borderId="1" xfId="8" applyFont="1" applyFill="1" applyBorder="1" applyAlignment="1">
      <alignment horizontal="center" vertical="center"/>
    </xf>
    <xf numFmtId="0" fontId="3" fillId="2" borderId="1" xfId="3" applyNumberFormat="1" applyFont="1" applyFill="1" applyBorder="1"/>
    <xf numFmtId="49" fontId="4" fillId="2" borderId="1" xfId="3" applyNumberFormat="1" applyFont="1" applyFill="1" applyBorder="1"/>
    <xf numFmtId="0" fontId="3" fillId="2" borderId="4" xfId="0" applyFont="1" applyFill="1" applyBorder="1" applyAlignment="1"/>
    <xf numFmtId="0" fontId="22" fillId="2" borderId="0" xfId="0" applyFont="1" applyFill="1" applyAlignment="1">
      <alignment horizontal="center"/>
    </xf>
    <xf numFmtId="0" fontId="3" fillId="2" borderId="13" xfId="0" applyFont="1" applyFill="1" applyBorder="1" applyAlignment="1"/>
    <xf numFmtId="0" fontId="3" fillId="2" borderId="9" xfId="0" applyFont="1" applyFill="1" applyBorder="1" applyAlignment="1"/>
    <xf numFmtId="0" fontId="4" fillId="2" borderId="2" xfId="0" applyFont="1" applyFill="1" applyBorder="1" applyAlignment="1"/>
    <xf numFmtId="0" fontId="3" fillId="2" borderId="24" xfId="0" applyFont="1" applyFill="1" applyBorder="1" applyAlignment="1"/>
    <xf numFmtId="0" fontId="3" fillId="2" borderId="1" xfId="0" applyFont="1" applyFill="1" applyBorder="1" applyAlignment="1">
      <alignment horizontal="right"/>
    </xf>
    <xf numFmtId="180" fontId="3" fillId="2" borderId="25" xfId="0" applyNumberFormat="1" applyFont="1" applyFill="1" applyBorder="1" applyAlignment="1">
      <alignment vertical="center"/>
    </xf>
    <xf numFmtId="180" fontId="3" fillId="2" borderId="4" xfId="0" applyNumberFormat="1" applyFont="1" applyFill="1" applyBorder="1" applyAlignment="1">
      <alignment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181" fontId="3" fillId="2" borderId="6" xfId="0" applyNumberFormat="1" applyFont="1" applyFill="1" applyBorder="1" applyAlignment="1"/>
    <xf numFmtId="181" fontId="3" fillId="2" borderId="7" xfId="0" applyNumberFormat="1" applyFont="1" applyFill="1" applyBorder="1" applyAlignment="1"/>
    <xf numFmtId="176" fontId="3" fillId="2" borderId="0" xfId="8" applyNumberFormat="1" applyFont="1" applyFill="1"/>
    <xf numFmtId="181" fontId="3" fillId="2" borderId="14" xfId="0" applyNumberFormat="1" applyFont="1" applyFill="1" applyBorder="1" applyAlignment="1"/>
    <xf numFmtId="181" fontId="3" fillId="2" borderId="0" xfId="0" applyNumberFormat="1" applyFont="1" applyFill="1" applyBorder="1" applyAlignment="1"/>
    <xf numFmtId="181" fontId="3" fillId="2" borderId="24" xfId="0" applyNumberFormat="1" applyFont="1" applyFill="1" applyBorder="1" applyAlignment="1"/>
    <xf numFmtId="181" fontId="3" fillId="2" borderId="1" xfId="0" applyNumberFormat="1" applyFont="1" applyFill="1" applyBorder="1" applyAlignment="1"/>
    <xf numFmtId="181" fontId="3" fillId="2" borderId="21" xfId="0" applyNumberFormat="1" applyFont="1" applyFill="1" applyBorder="1" applyAlignment="1"/>
    <xf numFmtId="181" fontId="3" fillId="2" borderId="2" xfId="0" applyNumberFormat="1" applyFont="1" applyFill="1" applyBorder="1" applyAlignment="1"/>
    <xf numFmtId="179" fontId="3" fillId="2" borderId="0" xfId="3" applyNumberFormat="1" applyFont="1" applyFill="1" applyBorder="1"/>
    <xf numFmtId="0" fontId="4" fillId="2" borderId="0" xfId="0" applyFont="1" applyFill="1" applyAlignment="1"/>
    <xf numFmtId="38" fontId="3" fillId="2" borderId="7" xfId="10" applyFont="1" applyFill="1" applyBorder="1" applyAlignment="1"/>
    <xf numFmtId="38" fontId="18" fillId="2" borderId="0" xfId="10" applyFont="1" applyFill="1" applyAlignment="1"/>
    <xf numFmtId="0" fontId="18" fillId="2" borderId="35" xfId="0" applyFont="1" applyFill="1" applyBorder="1" applyAlignment="1">
      <alignment horizontal="center"/>
    </xf>
    <xf numFmtId="178" fontId="18" fillId="2" borderId="42" xfId="0" applyNumberFormat="1" applyFont="1" applyFill="1" applyBorder="1" applyAlignment="1"/>
    <xf numFmtId="178" fontId="18" fillId="2" borderId="49" xfId="0" applyNumberFormat="1" applyFont="1" applyFill="1" applyBorder="1" applyAlignment="1"/>
    <xf numFmtId="178" fontId="18" fillId="2" borderId="4" xfId="0" applyNumberFormat="1" applyFont="1" applyFill="1" applyBorder="1" applyAlignment="1"/>
    <xf numFmtId="178" fontId="18" fillId="2" borderId="30" xfId="0" applyNumberFormat="1" applyFont="1" applyFill="1" applyBorder="1" applyAlignment="1"/>
    <xf numFmtId="178" fontId="18" fillId="2" borderId="15" xfId="0" applyNumberFormat="1" applyFont="1" applyFill="1" applyBorder="1" applyAlignment="1"/>
    <xf numFmtId="0" fontId="20" fillId="0" borderId="0" xfId="0" applyFont="1" applyFill="1" applyAlignment="1"/>
    <xf numFmtId="0" fontId="27" fillId="0" borderId="0" xfId="0" applyFont="1" applyFill="1" applyAlignment="1"/>
    <xf numFmtId="0" fontId="0" fillId="0" borderId="0" xfId="0" applyFill="1" applyAlignment="1"/>
    <xf numFmtId="0" fontId="13" fillId="2" borderId="0" xfId="0" applyFont="1" applyFill="1" applyAlignment="1">
      <alignment horizontal="center" vertical="center"/>
    </xf>
    <xf numFmtId="31" fontId="9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4" fillId="2" borderId="0" xfId="0" applyFont="1" applyFill="1" applyAlignment="1"/>
    <xf numFmtId="0" fontId="0" fillId="2" borderId="0" xfId="0" applyFill="1" applyAlignment="1"/>
    <xf numFmtId="0" fontId="0" fillId="2" borderId="0" xfId="0" applyFill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31" fontId="0" fillId="2" borderId="6" xfId="0" applyNumberFormat="1" applyFill="1" applyBorder="1" applyAlignment="1">
      <alignment horizontal="center" vertical="center"/>
    </xf>
    <xf numFmtId="31" fontId="0" fillId="2" borderId="19" xfId="0" applyNumberFormat="1" applyFill="1" applyBorder="1" applyAlignment="1">
      <alignment horizontal="center" vertical="center"/>
    </xf>
    <xf numFmtId="0" fontId="18" fillId="2" borderId="29" xfId="0" applyFont="1" applyFill="1" applyBorder="1" applyAlignment="1">
      <alignment horizontal="center" vertical="center"/>
    </xf>
    <xf numFmtId="0" fontId="18" fillId="2" borderId="35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36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top" wrapText="1"/>
    </xf>
    <xf numFmtId="0" fontId="18" fillId="2" borderId="13" xfId="0" applyFont="1" applyFill="1" applyBorder="1" applyAlignment="1">
      <alignment horizontal="center" vertical="top" wrapText="1"/>
    </xf>
    <xf numFmtId="0" fontId="18" fillId="2" borderId="24" xfId="0" applyFont="1" applyFill="1" applyBorder="1" applyAlignment="1">
      <alignment horizontal="center" vertical="top" wrapText="1"/>
    </xf>
    <xf numFmtId="0" fontId="18" fillId="2" borderId="14" xfId="0" applyFont="1" applyFill="1" applyBorder="1" applyAlignment="1">
      <alignment horizontal="center" vertical="top" wrapText="1"/>
    </xf>
    <xf numFmtId="0" fontId="18" fillId="2" borderId="25" xfId="0" applyFont="1" applyFill="1" applyBorder="1" applyAlignment="1">
      <alignment horizontal="center" vertical="top" wrapText="1"/>
    </xf>
    <xf numFmtId="0" fontId="18" fillId="2" borderId="5" xfId="0" applyFont="1" applyFill="1" applyBorder="1" applyAlignment="1">
      <alignment horizontal="center" vertical="top" wrapText="1"/>
    </xf>
  </cellXfs>
  <cellStyles count="11">
    <cellStyle name="パーセント 2" xfId="6"/>
    <cellStyle name="桁区切り" xfId="10" builtinId="6"/>
    <cellStyle name="桁区切り 2" xfId="8"/>
    <cellStyle name="桁区切り 3" xfId="7"/>
    <cellStyle name="標準" xfId="0" builtinId="0"/>
    <cellStyle name="標準 2" xfId="1"/>
    <cellStyle name="標準 2 3" xfId="2"/>
    <cellStyle name="標準 3" xfId="5"/>
    <cellStyle name="標準_2001市町のすがた" xfId="3"/>
    <cellStyle name="標準_市町C3" xfId="4"/>
    <cellStyle name="未定義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8" Type="http://schemas.openxmlformats.org/officeDocument/2006/relationships/worksheet" Target="worksheets/sheet8.xml" />
  <Relationship Id="rId13" Type="http://schemas.openxmlformats.org/officeDocument/2006/relationships/calcChain" Target="calcChain.xml" />
  <Relationship Id="rId3" Type="http://schemas.openxmlformats.org/officeDocument/2006/relationships/worksheet" Target="worksheets/sheet3.xml" />
  <Relationship Id="rId7" Type="http://schemas.openxmlformats.org/officeDocument/2006/relationships/worksheet" Target="worksheets/sheet7.xml" />
  <Relationship Id="rId12" Type="http://schemas.openxmlformats.org/officeDocument/2006/relationships/sharedStrings" Target="sharedStrings.xml" />
  <Relationship Id="rId2" Type="http://schemas.openxmlformats.org/officeDocument/2006/relationships/worksheet" Target="worksheets/sheet2.xml" />
  <Relationship Id="rId1" Type="http://schemas.openxmlformats.org/officeDocument/2006/relationships/worksheet" Target="worksheets/sheet1.xml" />
  <Relationship Id="rId6" Type="http://schemas.openxmlformats.org/officeDocument/2006/relationships/worksheet" Target="worksheets/sheet6.xml" />
  <Relationship Id="rId11" Type="http://schemas.openxmlformats.org/officeDocument/2006/relationships/styles" Target="styles.xml" />
  <Relationship Id="rId5" Type="http://schemas.openxmlformats.org/officeDocument/2006/relationships/worksheet" Target="worksheets/sheet5.xml" />
  <Relationship Id="rId10" Type="http://schemas.openxmlformats.org/officeDocument/2006/relationships/theme" Target="theme/theme1.xml" />
  <Relationship Id="rId4" Type="http://schemas.openxmlformats.org/officeDocument/2006/relationships/worksheet" Target="worksheets/sheet4.xml" />
  <Relationship Id="rId9" Type="http://schemas.openxmlformats.org/officeDocument/2006/relationships/worksheet" Target="worksheets/sheet9.xml" />
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/>
              <a:t>名目経済成長率の推移</a:t>
            </a:r>
          </a:p>
        </c:rich>
      </c:tx>
      <c:layout>
        <c:manualLayout>
          <c:xMode val="edge"/>
          <c:yMode val="edge"/>
          <c:x val="0.20795822397200348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116227034120735"/>
          <c:y val="0.19479221347331582"/>
          <c:w val="0.86615507436570427"/>
          <c:h val="0.66631889763779528"/>
        </c:manualLayout>
      </c:layout>
      <c:lineChart>
        <c:grouping val="standard"/>
        <c:varyColors val="0"/>
        <c:ser>
          <c:idx val="0"/>
          <c:order val="0"/>
          <c:tx>
            <c:v>全国  </c:v>
          </c:tx>
          <c:spPr>
            <a:ln w="285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9428441207018857E-2"/>
                  <c:y val="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C5-4C09-94AB-FBE524CB89A9}"/>
                </c:ext>
              </c:extLst>
            </c:dLbl>
            <c:dLbl>
              <c:idx val="1"/>
              <c:layout>
                <c:manualLayout>
                  <c:x val="-2.0373536220243807E-2"/>
                  <c:y val="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C5-4C09-94AB-FBE524CB89A9}"/>
                </c:ext>
              </c:extLst>
            </c:dLbl>
            <c:dLbl>
              <c:idx val="2"/>
              <c:layout>
                <c:manualLayout>
                  <c:x val="-2.0373536220243807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C5-4C09-94AB-FBE524CB89A9}"/>
                </c:ext>
              </c:extLst>
            </c:dLbl>
            <c:dLbl>
              <c:idx val="3"/>
              <c:layout>
                <c:manualLayout>
                  <c:x val="-1.1318631233468783E-2"/>
                  <c:y val="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C5-4C09-94AB-FBE524CB89A9}"/>
                </c:ext>
              </c:extLst>
            </c:dLbl>
            <c:dLbl>
              <c:idx val="4"/>
              <c:layout>
                <c:manualLayout>
                  <c:x val="-4.3010798687181294E-2"/>
                  <c:y val="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C5-4C09-94AB-FBE524CB89A9}"/>
                </c:ext>
              </c:extLst>
            </c:dLbl>
            <c:dLbl>
              <c:idx val="5"/>
              <c:layout>
                <c:manualLayout>
                  <c:x val="-4.3010798687181453E-2"/>
                  <c:y val="-7.8703703703703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C5-4C09-94AB-FBE524CB89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8"/>
              <c:pt idx="0">
                <c:v>2015</c:v>
              </c:pt>
              <c:pt idx="1">
                <c:v>16</c:v>
              </c:pt>
              <c:pt idx="2">
                <c:v>17</c:v>
              </c:pt>
              <c:pt idx="3">
                <c:v>18</c:v>
              </c:pt>
              <c:pt idx="4">
                <c:v>19</c:v>
              </c:pt>
              <c:pt idx="5">
                <c:v>20</c:v>
              </c:pt>
              <c:pt idx="6">
                <c:v>21</c:v>
              </c:pt>
              <c:pt idx="7">
                <c:v>22</c:v>
              </c:pt>
            </c:strLit>
          </c:cat>
          <c:val>
            <c:numLit>
              <c:formatCode>#,##0.0;"▲ "#,##0.0</c:formatCode>
              <c:ptCount val="8"/>
              <c:pt idx="0">
                <c:v>3.3</c:v>
              </c:pt>
              <c:pt idx="1">
                <c:v>0.8</c:v>
              </c:pt>
              <c:pt idx="2">
                <c:v>2</c:v>
              </c:pt>
              <c:pt idx="3">
                <c:v>0.1</c:v>
              </c:pt>
              <c:pt idx="4">
                <c:v>0.2</c:v>
              </c:pt>
              <c:pt idx="5">
                <c:v>-3.9</c:v>
              </c:pt>
              <c:pt idx="6">
                <c:v>1.4</c:v>
              </c:pt>
              <c:pt idx="7">
                <c:v>3.3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91C5-4C09-94AB-FBE524CB89A9}"/>
            </c:ext>
          </c:extLst>
        </c:ser>
        <c:ser>
          <c:idx val="1"/>
          <c:order val="1"/>
          <c:tx>
            <c:v>兵庫県  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164714960325079E-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1C5-4C09-94AB-FBE524CB89A9}"/>
                </c:ext>
              </c:extLst>
            </c:dLbl>
            <c:dLbl>
              <c:idx val="1"/>
              <c:layout>
                <c:manualLayout>
                  <c:x val="-1.358235748016254E-2"/>
                  <c:y val="-7.8703703703703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1C5-4C09-94AB-FBE524CB89A9}"/>
                </c:ext>
              </c:extLst>
            </c:dLbl>
            <c:dLbl>
              <c:idx val="2"/>
              <c:layout>
                <c:manualLayout>
                  <c:x val="-2.4900988713631323E-2"/>
                  <c:y val="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1C5-4C09-94AB-FBE524CB89A9}"/>
                </c:ext>
              </c:extLst>
            </c:dLbl>
            <c:dLbl>
              <c:idx val="3"/>
              <c:layout>
                <c:manualLayout>
                  <c:x val="-1.5846083726856294E-2"/>
                  <c:y val="-9.7222222222222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1C5-4C09-94AB-FBE524CB89A9}"/>
                </c:ext>
              </c:extLst>
            </c:dLbl>
            <c:dLbl>
              <c:idx val="4"/>
              <c:layout>
                <c:manualLayout>
                  <c:x val="-2.7164714960325079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1C5-4C09-94AB-FBE524CB89A9}"/>
                </c:ext>
              </c:extLst>
            </c:dLbl>
            <c:dLbl>
              <c:idx val="5"/>
              <c:layout>
                <c:manualLayout>
                  <c:x val="-4.7538251180568973E-2"/>
                  <c:y val="-9.2592592592592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1C5-4C09-94AB-FBE524CB89A9}"/>
                </c:ext>
              </c:extLst>
            </c:dLbl>
            <c:dLbl>
              <c:idx val="6"/>
              <c:layout>
                <c:manualLayout>
                  <c:x val="-2.0373536220243807E-2"/>
                  <c:y val="-5.09259259259258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1C5-4C09-94AB-FBE524CB89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8"/>
              <c:pt idx="0">
                <c:v>2015</c:v>
              </c:pt>
              <c:pt idx="1">
                <c:v>16</c:v>
              </c:pt>
              <c:pt idx="2">
                <c:v>17</c:v>
              </c:pt>
              <c:pt idx="3">
                <c:v>18</c:v>
              </c:pt>
              <c:pt idx="4">
                <c:v>19</c:v>
              </c:pt>
              <c:pt idx="5">
                <c:v>20</c:v>
              </c:pt>
              <c:pt idx="6">
                <c:v>21</c:v>
              </c:pt>
              <c:pt idx="7">
                <c:v>22</c:v>
              </c:pt>
            </c:strLit>
          </c:cat>
          <c:val>
            <c:numLit>
              <c:formatCode>#,##0.0;"▲ "#,##0.0</c:formatCode>
              <c:ptCount val="8"/>
              <c:pt idx="0">
                <c:v>4.8</c:v>
              </c:pt>
              <c:pt idx="1">
                <c:v>0.9</c:v>
              </c:pt>
              <c:pt idx="2">
                <c:v>1.7</c:v>
              </c:pt>
              <c:pt idx="3">
                <c:v>0.3</c:v>
              </c:pt>
              <c:pt idx="4">
                <c:v>0.2</c:v>
              </c:pt>
              <c:pt idx="5">
                <c:v>-2.1</c:v>
              </c:pt>
              <c:pt idx="6">
                <c:v>2.2999999999999998</c:v>
              </c:pt>
              <c:pt idx="7">
                <c:v>2.4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E-91C5-4C09-94AB-FBE524CB8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11293615"/>
        <c:axId val="1410449311"/>
      </c:lineChart>
      <c:catAx>
        <c:axId val="1411293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10449311"/>
        <c:crossesAt val="-4"/>
        <c:auto val="1"/>
        <c:lblAlgn val="ctr"/>
        <c:lblOffset val="100"/>
        <c:noMultiLvlLbl val="0"/>
      </c:catAx>
      <c:valAx>
        <c:axId val="1410449311"/>
        <c:scaling>
          <c:orientation val="minMax"/>
          <c:min val="-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&quot;▲ &quot;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11293615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1752755905511814"/>
          <c:y val="6.5740740740740766E-2"/>
          <c:w val="0.38247244094488186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/>
              <a:t>実質経済成長率の推移</a:t>
            </a:r>
          </a:p>
        </c:rich>
      </c:tx>
      <c:layout>
        <c:manualLayout>
          <c:xMode val="edge"/>
          <c:yMode val="edge"/>
          <c:x val="0.25883104687412367"/>
          <c:y val="6.0185185185185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全国  </c:v>
          </c:tx>
          <c:spPr>
            <a:ln w="285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118673021404513E-2"/>
                  <c:y val="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92-49F8-A23B-A0A4FA6449A4}"/>
                </c:ext>
              </c:extLst>
            </c:dLbl>
            <c:dLbl>
              <c:idx val="1"/>
              <c:layout>
                <c:manualLayout>
                  <c:x val="-2.0339004766053399E-2"/>
                  <c:y val="-6.018518518518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92-49F8-A23B-A0A4FA6449A4}"/>
                </c:ext>
              </c:extLst>
            </c:dLbl>
            <c:dLbl>
              <c:idx val="2"/>
              <c:layout>
                <c:manualLayout>
                  <c:x val="-1.3559336510702309E-2"/>
                  <c:y val="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D92-49F8-A23B-A0A4FA6449A4}"/>
                </c:ext>
              </c:extLst>
            </c:dLbl>
            <c:dLbl>
              <c:idx val="3"/>
              <c:layout>
                <c:manualLayout>
                  <c:x val="-1.3559336510702267E-2"/>
                  <c:y val="4.16666666666665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D92-49F8-A23B-A0A4FA6449A4}"/>
                </c:ext>
              </c:extLst>
            </c:dLbl>
            <c:dLbl>
              <c:idx val="4"/>
              <c:layout>
                <c:manualLayout>
                  <c:x val="-4.9717567205908308E-2"/>
                  <c:y val="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D92-49F8-A23B-A0A4FA6449A4}"/>
                </c:ext>
              </c:extLst>
            </c:dLbl>
            <c:dLbl>
              <c:idx val="5"/>
              <c:layout>
                <c:manualLayout>
                  <c:x val="-4.2937898950557177E-2"/>
                  <c:y val="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D92-49F8-A23B-A0A4FA6449A4}"/>
                </c:ext>
              </c:extLst>
            </c:dLbl>
            <c:dLbl>
              <c:idx val="6"/>
              <c:layout>
                <c:manualLayout>
                  <c:x val="-6.7796682553511334E-3"/>
                  <c:y val="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D92-49F8-A23B-A0A4FA6449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8"/>
              <c:pt idx="0">
                <c:v>2015</c:v>
              </c:pt>
              <c:pt idx="1">
                <c:v>16</c:v>
              </c:pt>
              <c:pt idx="2">
                <c:v>17</c:v>
              </c:pt>
              <c:pt idx="3">
                <c:v>18</c:v>
              </c:pt>
              <c:pt idx="4">
                <c:v>19</c:v>
              </c:pt>
              <c:pt idx="5">
                <c:v>20</c:v>
              </c:pt>
              <c:pt idx="6">
                <c:v>21</c:v>
              </c:pt>
              <c:pt idx="7">
                <c:v>22</c:v>
              </c:pt>
            </c:strLit>
          </c:cat>
          <c:val>
            <c:numLit>
              <c:formatCode>#,##0.0;"▲ "#,##0.0</c:formatCode>
              <c:ptCount val="8"/>
              <c:pt idx="0">
                <c:v>1.7</c:v>
              </c:pt>
              <c:pt idx="1">
                <c:v>0.8</c:v>
              </c:pt>
              <c:pt idx="2">
                <c:v>1.8</c:v>
              </c:pt>
              <c:pt idx="3">
                <c:v>0.2</c:v>
              </c:pt>
              <c:pt idx="4">
                <c:v>-0.7</c:v>
              </c:pt>
              <c:pt idx="5">
                <c:v>-4.5</c:v>
              </c:pt>
              <c:pt idx="6">
                <c:v>2.4</c:v>
              </c:pt>
              <c:pt idx="7">
                <c:v>2.2999999999999998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ED92-49F8-A23B-A0A4FA6449A4}"/>
            </c:ext>
          </c:extLst>
        </c:ser>
        <c:ser>
          <c:idx val="1"/>
          <c:order val="1"/>
          <c:tx>
            <c:v>兵庫県  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8079115347603002E-2"/>
                  <c:y val="-4.1666666666666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D92-49F8-A23B-A0A4FA6449A4}"/>
                </c:ext>
              </c:extLst>
            </c:dLbl>
            <c:dLbl>
              <c:idx val="1"/>
              <c:layout>
                <c:manualLayout>
                  <c:x val="-3.1638451858305286E-2"/>
                  <c:y val="4.629629629629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D92-49F8-A23B-A0A4FA6449A4}"/>
                </c:ext>
              </c:extLst>
            </c:dLbl>
            <c:dLbl>
              <c:idx val="2"/>
              <c:layout>
                <c:manualLayout>
                  <c:x val="-9.0395576738015529E-3"/>
                  <c:y val="-5.5555555555555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D92-49F8-A23B-A0A4FA6449A4}"/>
                </c:ext>
              </c:extLst>
            </c:dLbl>
            <c:dLbl>
              <c:idx val="3"/>
              <c:layout>
                <c:manualLayout>
                  <c:x val="0"/>
                  <c:y val="-6.0185185185185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D92-49F8-A23B-A0A4FA6449A4}"/>
                </c:ext>
              </c:extLst>
            </c:dLbl>
            <c:dLbl>
              <c:idx val="4"/>
              <c:layout>
                <c:manualLayout>
                  <c:x val="-2.2598894184503778E-2"/>
                  <c:y val="-4.1666666666666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D92-49F8-A23B-A0A4FA6449A4}"/>
                </c:ext>
              </c:extLst>
            </c:dLbl>
            <c:dLbl>
              <c:idx val="5"/>
              <c:layout>
                <c:manualLayout>
                  <c:x val="-5.4237346042809151E-2"/>
                  <c:y val="-9.25925925925926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D92-49F8-A23B-A0A4FA6449A4}"/>
                </c:ext>
              </c:extLst>
            </c:dLbl>
            <c:dLbl>
              <c:idx val="6"/>
              <c:layout>
                <c:manualLayout>
                  <c:x val="-1.3559336510702433E-2"/>
                  <c:y val="-5.5555555555555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D92-49F8-A23B-A0A4FA6449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8"/>
              <c:pt idx="0">
                <c:v>2015</c:v>
              </c:pt>
              <c:pt idx="1">
                <c:v>16</c:v>
              </c:pt>
              <c:pt idx="2">
                <c:v>17</c:v>
              </c:pt>
              <c:pt idx="3">
                <c:v>18</c:v>
              </c:pt>
              <c:pt idx="4">
                <c:v>19</c:v>
              </c:pt>
              <c:pt idx="5">
                <c:v>20</c:v>
              </c:pt>
              <c:pt idx="6">
                <c:v>21</c:v>
              </c:pt>
              <c:pt idx="7">
                <c:v>22</c:v>
              </c:pt>
            </c:strLit>
          </c:cat>
          <c:val>
            <c:numLit>
              <c:formatCode>#,##0.0;"▲ "#,##0.0</c:formatCode>
              <c:ptCount val="8"/>
              <c:pt idx="0">
                <c:v>3.1</c:v>
              </c:pt>
              <c:pt idx="1">
                <c:v>0.7</c:v>
              </c:pt>
              <c:pt idx="2">
                <c:v>1.8</c:v>
              </c:pt>
              <c:pt idx="3">
                <c:v>0.3</c:v>
              </c:pt>
              <c:pt idx="4">
                <c:v>-0.2</c:v>
              </c:pt>
              <c:pt idx="5">
                <c:v>-2.6</c:v>
              </c:pt>
              <c:pt idx="6">
                <c:v>2.8</c:v>
              </c:pt>
              <c:pt idx="7">
                <c:v>1.7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F-ED92-49F8-A23B-A0A4FA644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1151423"/>
        <c:axId val="352718735"/>
      </c:lineChart>
      <c:catAx>
        <c:axId val="351151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2718735"/>
        <c:crossesAt val="-6"/>
        <c:auto val="1"/>
        <c:lblAlgn val="ctr"/>
        <c:lblOffset val="100"/>
        <c:noMultiLvlLbl val="0"/>
      </c:catAx>
      <c:valAx>
        <c:axId val="352718735"/>
        <c:scaling>
          <c:orientation val="minMax"/>
          <c:min val="-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&quot;▲ &quot;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1151423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58419422572178492"/>
          <c:y val="4.9097404491105265E-2"/>
          <c:w val="0.31498356508766234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600075</xdr:colOff>
      <xdr:row>39</xdr:row>
      <xdr:rowOff>9525</xdr:rowOff>
    </xdr:from>
    <xdr:ext cx="647769" cy="27571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3296900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22</xdr:col>
      <xdr:colOff>600075</xdr:colOff>
      <xdr:row>39</xdr:row>
      <xdr:rowOff>9525</xdr:rowOff>
    </xdr:from>
    <xdr:ext cx="647769" cy="275717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13296900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22</xdr:col>
      <xdr:colOff>600075</xdr:colOff>
      <xdr:row>39</xdr:row>
      <xdr:rowOff>9525</xdr:rowOff>
    </xdr:from>
    <xdr:ext cx="647769" cy="27571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16154400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23</xdr:col>
      <xdr:colOff>600075</xdr:colOff>
      <xdr:row>39</xdr:row>
      <xdr:rowOff>9525</xdr:rowOff>
    </xdr:from>
    <xdr:ext cx="647769" cy="275717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/>
      </xdr:nvSpPr>
      <xdr:spPr>
        <a:xfrm>
          <a:off x="14249400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23</xdr:col>
      <xdr:colOff>600075</xdr:colOff>
      <xdr:row>39</xdr:row>
      <xdr:rowOff>9525</xdr:rowOff>
    </xdr:from>
    <xdr:ext cx="647769" cy="275717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14249400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23</xdr:col>
      <xdr:colOff>600075</xdr:colOff>
      <xdr:row>39</xdr:row>
      <xdr:rowOff>9525</xdr:rowOff>
    </xdr:from>
    <xdr:ext cx="647769" cy="275717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14249400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23</xdr:col>
      <xdr:colOff>600075</xdr:colOff>
      <xdr:row>39</xdr:row>
      <xdr:rowOff>9525</xdr:rowOff>
    </xdr:from>
    <xdr:ext cx="647769" cy="275717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/>
      </xdr:nvSpPr>
      <xdr:spPr>
        <a:xfrm>
          <a:off x="14249400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23</xdr:col>
      <xdr:colOff>600075</xdr:colOff>
      <xdr:row>39</xdr:row>
      <xdr:rowOff>9525</xdr:rowOff>
    </xdr:from>
    <xdr:ext cx="647769" cy="275717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/>
      </xdr:nvSpPr>
      <xdr:spPr>
        <a:xfrm>
          <a:off x="13325475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23</xdr:col>
      <xdr:colOff>600075</xdr:colOff>
      <xdr:row>39</xdr:row>
      <xdr:rowOff>9525</xdr:rowOff>
    </xdr:from>
    <xdr:ext cx="647769" cy="275717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/>
      </xdr:nvSpPr>
      <xdr:spPr>
        <a:xfrm>
          <a:off x="13325475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23</xdr:col>
      <xdr:colOff>600075</xdr:colOff>
      <xdr:row>39</xdr:row>
      <xdr:rowOff>9525</xdr:rowOff>
    </xdr:from>
    <xdr:ext cx="647769" cy="275717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/>
      </xdr:nvSpPr>
      <xdr:spPr>
        <a:xfrm>
          <a:off x="14287500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24</xdr:col>
      <xdr:colOff>600075</xdr:colOff>
      <xdr:row>39</xdr:row>
      <xdr:rowOff>9525</xdr:rowOff>
    </xdr:from>
    <xdr:ext cx="647769" cy="275717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23341E57-0BA0-4AF9-AD10-A8ECCCB40558}"/>
            </a:ext>
          </a:extLst>
        </xdr:cNvPr>
        <xdr:cNvSpPr txBox="1"/>
      </xdr:nvSpPr>
      <xdr:spPr>
        <a:xfrm>
          <a:off x="15325725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24</xdr:col>
      <xdr:colOff>600075</xdr:colOff>
      <xdr:row>39</xdr:row>
      <xdr:rowOff>9525</xdr:rowOff>
    </xdr:from>
    <xdr:ext cx="647769" cy="275717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2E38938-5AD5-424C-A553-483F00D28AFA}"/>
            </a:ext>
          </a:extLst>
        </xdr:cNvPr>
        <xdr:cNvSpPr txBox="1"/>
      </xdr:nvSpPr>
      <xdr:spPr>
        <a:xfrm>
          <a:off x="14335125" y="636587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24</xdr:col>
      <xdr:colOff>600075</xdr:colOff>
      <xdr:row>39</xdr:row>
      <xdr:rowOff>9525</xdr:rowOff>
    </xdr:from>
    <xdr:ext cx="647769" cy="275717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34D7C3F1-8865-4886-AA95-26C21C7A2DEF}"/>
            </a:ext>
          </a:extLst>
        </xdr:cNvPr>
        <xdr:cNvSpPr txBox="1"/>
      </xdr:nvSpPr>
      <xdr:spPr>
        <a:xfrm>
          <a:off x="14335125" y="636587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24</xdr:col>
      <xdr:colOff>600075</xdr:colOff>
      <xdr:row>39</xdr:row>
      <xdr:rowOff>9525</xdr:rowOff>
    </xdr:from>
    <xdr:ext cx="647769" cy="275717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CF692141-8F4B-4A34-95D8-9D27F974BA6F}"/>
            </a:ext>
          </a:extLst>
        </xdr:cNvPr>
        <xdr:cNvSpPr txBox="1"/>
      </xdr:nvSpPr>
      <xdr:spPr>
        <a:xfrm>
          <a:off x="13449300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24</xdr:col>
      <xdr:colOff>600075</xdr:colOff>
      <xdr:row>39</xdr:row>
      <xdr:rowOff>9525</xdr:rowOff>
    </xdr:from>
    <xdr:ext cx="647769" cy="275717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967A6A9F-10FA-463F-B12A-3CF487556580}"/>
            </a:ext>
          </a:extLst>
        </xdr:cNvPr>
        <xdr:cNvSpPr txBox="1"/>
      </xdr:nvSpPr>
      <xdr:spPr>
        <a:xfrm>
          <a:off x="13449300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26</xdr:col>
      <xdr:colOff>104775</xdr:colOff>
      <xdr:row>37</xdr:row>
      <xdr:rowOff>123825</xdr:rowOff>
    </xdr:from>
    <xdr:ext cx="647769" cy="275717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A64DD0F-7418-4500-A724-109FF1BA8132}"/>
            </a:ext>
          </a:extLst>
        </xdr:cNvPr>
        <xdr:cNvSpPr txBox="1"/>
      </xdr:nvSpPr>
      <xdr:spPr>
        <a:xfrm>
          <a:off x="16621125" y="623887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26</xdr:col>
      <xdr:colOff>104775</xdr:colOff>
      <xdr:row>37</xdr:row>
      <xdr:rowOff>123825</xdr:rowOff>
    </xdr:from>
    <xdr:ext cx="647769" cy="275717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9F175016-1C80-4FA2-A1AE-08BD3CEE3692}"/>
            </a:ext>
          </a:extLst>
        </xdr:cNvPr>
        <xdr:cNvSpPr txBox="1"/>
      </xdr:nvSpPr>
      <xdr:spPr>
        <a:xfrm>
          <a:off x="15697200" y="623887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26</xdr:col>
      <xdr:colOff>104775</xdr:colOff>
      <xdr:row>37</xdr:row>
      <xdr:rowOff>123825</xdr:rowOff>
    </xdr:from>
    <xdr:ext cx="647769" cy="275717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BE29706-FF28-40E9-B304-D7970324A9B2}"/>
            </a:ext>
          </a:extLst>
        </xdr:cNvPr>
        <xdr:cNvSpPr txBox="1"/>
      </xdr:nvSpPr>
      <xdr:spPr>
        <a:xfrm>
          <a:off x="15697200" y="623887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twoCellAnchor>
    <xdr:from>
      <xdr:col>11</xdr:col>
      <xdr:colOff>647706</xdr:colOff>
      <xdr:row>25</xdr:row>
      <xdr:rowOff>4762</xdr:rowOff>
    </xdr:from>
    <xdr:to>
      <xdr:col>18</xdr:col>
      <xdr:colOff>504825</xdr:colOff>
      <xdr:row>41</xdr:row>
      <xdr:rowOff>157162</xdr:rowOff>
    </xdr:to>
    <xdr:graphicFrame macro="">
      <xdr:nvGraphicFramePr>
        <xdr:cNvPr id="20" name="グラフ 19">
          <a:extLst>
            <a:ext uri="{FF2B5EF4-FFF2-40B4-BE49-F238E27FC236}">
              <a16:creationId xmlns:a16="http://schemas.microsoft.com/office/drawing/2014/main" id="{02C2965E-1697-48C9-B45C-3525870485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685806</xdr:colOff>
      <xdr:row>7</xdr:row>
      <xdr:rowOff>71437</xdr:rowOff>
    </xdr:from>
    <xdr:to>
      <xdr:col>18</xdr:col>
      <xdr:colOff>552450</xdr:colOff>
      <xdr:row>24</xdr:row>
      <xdr:rowOff>4762</xdr:rowOff>
    </xdr:to>
    <xdr:graphicFrame macro="">
      <xdr:nvGraphicFramePr>
        <xdr:cNvPr id="23" name="グラフ 22">
          <a:extLst>
            <a:ext uri="{FF2B5EF4-FFF2-40B4-BE49-F238E27FC236}">
              <a16:creationId xmlns:a16="http://schemas.microsoft.com/office/drawing/2014/main" id="{67769E4F-0559-45E8-8909-BF4562AF2C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19050</xdr:rowOff>
    </xdr:from>
    <xdr:to>
      <xdr:col>1</xdr:col>
      <xdr:colOff>952500</xdr:colOff>
      <xdr:row>3</xdr:row>
      <xdr:rowOff>9525</xdr:rowOff>
    </xdr:to>
    <xdr:sp macro="" textlink="">
      <xdr:nvSpPr>
        <xdr:cNvPr id="2" name="Line 1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>
          <a:off x="9525" y="1905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1</xdr:col>
      <xdr:colOff>952500</xdr:colOff>
      <xdr:row>19</xdr:row>
      <xdr:rowOff>9525</xdr:rowOff>
    </xdr:to>
    <xdr:sp macro="" textlink="">
      <xdr:nvSpPr>
        <xdr:cNvPr id="3" name="Line 1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>
          <a:off x="9525" y="30861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1</xdr:col>
      <xdr:colOff>952500</xdr:colOff>
      <xdr:row>35</xdr:row>
      <xdr:rowOff>9525</xdr:rowOff>
    </xdr:to>
    <xdr:sp macro="" textlink="">
      <xdr:nvSpPr>
        <xdr:cNvPr id="4" name="Line 1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ShapeType="1"/>
        </xdr:cNvSpPr>
      </xdr:nvSpPr>
      <xdr:spPr bwMode="auto">
        <a:xfrm>
          <a:off x="9525" y="59817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49</xdr:row>
      <xdr:rowOff>19050</xdr:rowOff>
    </xdr:from>
    <xdr:to>
      <xdr:col>1</xdr:col>
      <xdr:colOff>952500</xdr:colOff>
      <xdr:row>51</xdr:row>
      <xdr:rowOff>9525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ShapeType="1"/>
        </xdr:cNvSpPr>
      </xdr:nvSpPr>
      <xdr:spPr bwMode="auto">
        <a:xfrm>
          <a:off x="9525" y="88773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197</xdr:row>
      <xdr:rowOff>19050</xdr:rowOff>
    </xdr:from>
    <xdr:to>
      <xdr:col>1</xdr:col>
      <xdr:colOff>952500</xdr:colOff>
      <xdr:row>199</xdr:row>
      <xdr:rowOff>9525</xdr:rowOff>
    </xdr:to>
    <xdr:sp macro="" textlink="">
      <xdr:nvSpPr>
        <xdr:cNvPr id="58" name="Line 13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>
          <a:spLocks noChangeShapeType="1"/>
        </xdr:cNvSpPr>
      </xdr:nvSpPr>
      <xdr:spPr bwMode="auto">
        <a:xfrm>
          <a:off x="9525" y="352615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213</xdr:row>
      <xdr:rowOff>19050</xdr:rowOff>
    </xdr:from>
    <xdr:to>
      <xdr:col>1</xdr:col>
      <xdr:colOff>952500</xdr:colOff>
      <xdr:row>215</xdr:row>
      <xdr:rowOff>9525</xdr:rowOff>
    </xdr:to>
    <xdr:sp macro="" textlink="">
      <xdr:nvSpPr>
        <xdr:cNvPr id="60" name="Line 13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>
          <a:spLocks noChangeShapeType="1"/>
        </xdr:cNvSpPr>
      </xdr:nvSpPr>
      <xdr:spPr bwMode="auto">
        <a:xfrm>
          <a:off x="9525" y="381571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56" name="Line 13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>
          <a:spLocks noChangeShapeType="1"/>
        </xdr:cNvSpPr>
      </xdr:nvSpPr>
      <xdr:spPr bwMode="auto">
        <a:xfrm>
          <a:off x="9525" y="352615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218</xdr:row>
      <xdr:rowOff>19050</xdr:rowOff>
    </xdr:from>
    <xdr:to>
      <xdr:col>1</xdr:col>
      <xdr:colOff>952500</xdr:colOff>
      <xdr:row>220</xdr:row>
      <xdr:rowOff>9525</xdr:rowOff>
    </xdr:to>
    <xdr:sp macro="" textlink="">
      <xdr:nvSpPr>
        <xdr:cNvPr id="64" name="Line 13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SpPr>
          <a:spLocks noChangeShapeType="1"/>
        </xdr:cNvSpPr>
      </xdr:nvSpPr>
      <xdr:spPr bwMode="auto">
        <a:xfrm>
          <a:off x="9525" y="381571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68" name="Line 13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SpPr>
          <a:spLocks noChangeShapeType="1"/>
        </xdr:cNvSpPr>
      </xdr:nvSpPr>
      <xdr:spPr bwMode="auto">
        <a:xfrm>
          <a:off x="9525" y="352615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218</xdr:row>
      <xdr:rowOff>19050</xdr:rowOff>
    </xdr:from>
    <xdr:to>
      <xdr:col>1</xdr:col>
      <xdr:colOff>952500</xdr:colOff>
      <xdr:row>220</xdr:row>
      <xdr:rowOff>9525</xdr:rowOff>
    </xdr:to>
    <xdr:sp macro="" textlink="">
      <xdr:nvSpPr>
        <xdr:cNvPr id="70" name="Line 13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SpPr>
          <a:spLocks noChangeShapeType="1"/>
        </xdr:cNvSpPr>
      </xdr:nvSpPr>
      <xdr:spPr bwMode="auto">
        <a:xfrm>
          <a:off x="9525" y="381571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74" name="Line 13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SpPr>
          <a:spLocks noChangeShapeType="1"/>
        </xdr:cNvSpPr>
      </xdr:nvSpPr>
      <xdr:spPr bwMode="auto">
        <a:xfrm>
          <a:off x="9525" y="352615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218</xdr:row>
      <xdr:rowOff>19050</xdr:rowOff>
    </xdr:from>
    <xdr:to>
      <xdr:col>1</xdr:col>
      <xdr:colOff>952500</xdr:colOff>
      <xdr:row>220</xdr:row>
      <xdr:rowOff>9525</xdr:rowOff>
    </xdr:to>
    <xdr:sp macro="" textlink="">
      <xdr:nvSpPr>
        <xdr:cNvPr id="76" name="Line 13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SpPr>
          <a:spLocks noChangeShapeType="1"/>
        </xdr:cNvSpPr>
      </xdr:nvSpPr>
      <xdr:spPr bwMode="auto">
        <a:xfrm>
          <a:off x="9525" y="381571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80" name="Line 13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SpPr>
          <a:spLocks noChangeShapeType="1"/>
        </xdr:cNvSpPr>
      </xdr:nvSpPr>
      <xdr:spPr bwMode="auto">
        <a:xfrm>
          <a:off x="9525" y="352615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218</xdr:row>
      <xdr:rowOff>19050</xdr:rowOff>
    </xdr:from>
    <xdr:to>
      <xdr:col>1</xdr:col>
      <xdr:colOff>952500</xdr:colOff>
      <xdr:row>220</xdr:row>
      <xdr:rowOff>9525</xdr:rowOff>
    </xdr:to>
    <xdr:sp macro="" textlink="">
      <xdr:nvSpPr>
        <xdr:cNvPr id="82" name="Line 13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SpPr>
          <a:spLocks noChangeShapeType="1"/>
        </xdr:cNvSpPr>
      </xdr:nvSpPr>
      <xdr:spPr bwMode="auto">
        <a:xfrm>
          <a:off x="9525" y="381571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86" name="Line 13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SpPr>
          <a:spLocks noChangeShapeType="1"/>
        </xdr:cNvSpPr>
      </xdr:nvSpPr>
      <xdr:spPr bwMode="auto">
        <a:xfrm>
          <a:off x="9525" y="352615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218</xdr:row>
      <xdr:rowOff>19050</xdr:rowOff>
    </xdr:from>
    <xdr:to>
      <xdr:col>1</xdr:col>
      <xdr:colOff>952500</xdr:colOff>
      <xdr:row>220</xdr:row>
      <xdr:rowOff>9525</xdr:rowOff>
    </xdr:to>
    <xdr:sp macro="" textlink="">
      <xdr:nvSpPr>
        <xdr:cNvPr id="88" name="Line 13">
          <a:extLst>
            <a:ext uri="{FF2B5EF4-FFF2-40B4-BE49-F238E27FC236}">
              <a16:creationId xmlns:a16="http://schemas.microsoft.com/office/drawing/2014/main" id="{00000000-0008-0000-0500-000058000000}"/>
            </a:ext>
          </a:extLst>
        </xdr:cNvPr>
        <xdr:cNvSpPr>
          <a:spLocks noChangeShapeType="1"/>
        </xdr:cNvSpPr>
      </xdr:nvSpPr>
      <xdr:spPr bwMode="auto">
        <a:xfrm>
          <a:off x="9525" y="381571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92" name="Line 13">
          <a:extLst>
            <a:ext uri="{FF2B5EF4-FFF2-40B4-BE49-F238E27FC236}">
              <a16:creationId xmlns:a16="http://schemas.microsoft.com/office/drawing/2014/main" id="{15DCC112-B214-4EDF-9DB7-CD528DA528A4}"/>
            </a:ext>
          </a:extLst>
        </xdr:cNvPr>
        <xdr:cNvSpPr>
          <a:spLocks noChangeShapeType="1"/>
        </xdr:cNvSpPr>
      </xdr:nvSpPr>
      <xdr:spPr bwMode="auto">
        <a:xfrm>
          <a:off x="9525" y="355663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218</xdr:row>
      <xdr:rowOff>19050</xdr:rowOff>
    </xdr:from>
    <xdr:to>
      <xdr:col>1</xdr:col>
      <xdr:colOff>952500</xdr:colOff>
      <xdr:row>220</xdr:row>
      <xdr:rowOff>9525</xdr:rowOff>
    </xdr:to>
    <xdr:sp macro="" textlink="">
      <xdr:nvSpPr>
        <xdr:cNvPr id="94" name="Line 13">
          <a:extLst>
            <a:ext uri="{FF2B5EF4-FFF2-40B4-BE49-F238E27FC236}">
              <a16:creationId xmlns:a16="http://schemas.microsoft.com/office/drawing/2014/main" id="{C6A7912B-56F3-4BB7-BECA-A66BE040EA02}"/>
            </a:ext>
          </a:extLst>
        </xdr:cNvPr>
        <xdr:cNvSpPr>
          <a:spLocks noChangeShapeType="1"/>
        </xdr:cNvSpPr>
      </xdr:nvSpPr>
      <xdr:spPr bwMode="auto">
        <a:xfrm>
          <a:off x="9525" y="384619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65</xdr:row>
      <xdr:rowOff>19050</xdr:rowOff>
    </xdr:from>
    <xdr:to>
      <xdr:col>1</xdr:col>
      <xdr:colOff>952500</xdr:colOff>
      <xdr:row>67</xdr:row>
      <xdr:rowOff>9525</xdr:rowOff>
    </xdr:to>
    <xdr:sp macro="" textlink="">
      <xdr:nvSpPr>
        <xdr:cNvPr id="97" name="Line 12">
          <a:extLst>
            <a:ext uri="{FF2B5EF4-FFF2-40B4-BE49-F238E27FC236}">
              <a16:creationId xmlns:a16="http://schemas.microsoft.com/office/drawing/2014/main" id="{935256BD-8E9D-4A3F-AAB6-39B98A51B7B0}"/>
            </a:ext>
          </a:extLst>
        </xdr:cNvPr>
        <xdr:cNvSpPr>
          <a:spLocks noChangeShapeType="1"/>
        </xdr:cNvSpPr>
      </xdr:nvSpPr>
      <xdr:spPr bwMode="auto">
        <a:xfrm>
          <a:off x="9525" y="117729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100" name="Line 13">
          <a:extLst>
            <a:ext uri="{FF2B5EF4-FFF2-40B4-BE49-F238E27FC236}">
              <a16:creationId xmlns:a16="http://schemas.microsoft.com/office/drawing/2014/main" id="{A40A0073-7041-4CC0-90F5-B6489B472F4F}"/>
            </a:ext>
          </a:extLst>
        </xdr:cNvPr>
        <xdr:cNvSpPr>
          <a:spLocks noChangeShapeType="1"/>
        </xdr:cNvSpPr>
      </xdr:nvSpPr>
      <xdr:spPr bwMode="auto">
        <a:xfrm>
          <a:off x="9525" y="34283650"/>
          <a:ext cx="1101725" cy="47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218</xdr:row>
      <xdr:rowOff>19050</xdr:rowOff>
    </xdr:from>
    <xdr:to>
      <xdr:col>1</xdr:col>
      <xdr:colOff>952500</xdr:colOff>
      <xdr:row>220</xdr:row>
      <xdr:rowOff>9525</xdr:rowOff>
    </xdr:to>
    <xdr:sp macro="" textlink="">
      <xdr:nvSpPr>
        <xdr:cNvPr id="102" name="Line 13">
          <a:extLst>
            <a:ext uri="{FF2B5EF4-FFF2-40B4-BE49-F238E27FC236}">
              <a16:creationId xmlns:a16="http://schemas.microsoft.com/office/drawing/2014/main" id="{73E49139-120A-422F-95EA-30C9D2BC729B}"/>
            </a:ext>
          </a:extLst>
        </xdr:cNvPr>
        <xdr:cNvSpPr>
          <a:spLocks noChangeShapeType="1"/>
        </xdr:cNvSpPr>
      </xdr:nvSpPr>
      <xdr:spPr bwMode="auto">
        <a:xfrm>
          <a:off x="9525" y="37077650"/>
          <a:ext cx="1101725" cy="47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108" name="Line 13">
          <a:extLst>
            <a:ext uri="{FF2B5EF4-FFF2-40B4-BE49-F238E27FC236}">
              <a16:creationId xmlns:a16="http://schemas.microsoft.com/office/drawing/2014/main" id="{17A720E4-A395-4DA9-9BF8-EE7F6365D8B0}"/>
            </a:ext>
          </a:extLst>
        </xdr:cNvPr>
        <xdr:cNvSpPr>
          <a:spLocks noChangeShapeType="1"/>
        </xdr:cNvSpPr>
      </xdr:nvSpPr>
      <xdr:spPr bwMode="auto">
        <a:xfrm>
          <a:off x="9525" y="355663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218</xdr:row>
      <xdr:rowOff>19050</xdr:rowOff>
    </xdr:from>
    <xdr:to>
      <xdr:col>1</xdr:col>
      <xdr:colOff>952500</xdr:colOff>
      <xdr:row>220</xdr:row>
      <xdr:rowOff>9525</xdr:rowOff>
    </xdr:to>
    <xdr:sp macro="" textlink="">
      <xdr:nvSpPr>
        <xdr:cNvPr id="110" name="Line 13">
          <a:extLst>
            <a:ext uri="{FF2B5EF4-FFF2-40B4-BE49-F238E27FC236}">
              <a16:creationId xmlns:a16="http://schemas.microsoft.com/office/drawing/2014/main" id="{9F2DBBCC-88AB-4AF6-9B06-656D6F3DA9C0}"/>
            </a:ext>
          </a:extLst>
        </xdr:cNvPr>
        <xdr:cNvSpPr>
          <a:spLocks noChangeShapeType="1"/>
        </xdr:cNvSpPr>
      </xdr:nvSpPr>
      <xdr:spPr bwMode="auto">
        <a:xfrm>
          <a:off x="9525" y="384619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186</xdr:row>
      <xdr:rowOff>19050</xdr:rowOff>
    </xdr:from>
    <xdr:to>
      <xdr:col>1</xdr:col>
      <xdr:colOff>952500</xdr:colOff>
      <xdr:row>188</xdr:row>
      <xdr:rowOff>9525</xdr:rowOff>
    </xdr:to>
    <xdr:sp macro="" textlink="">
      <xdr:nvSpPr>
        <xdr:cNvPr id="115" name="Line 13">
          <a:extLst>
            <a:ext uri="{FF2B5EF4-FFF2-40B4-BE49-F238E27FC236}">
              <a16:creationId xmlns:a16="http://schemas.microsoft.com/office/drawing/2014/main" id="{A0A346C6-F306-4B38-A582-C29A7ECEBE50}"/>
            </a:ext>
          </a:extLst>
        </xdr:cNvPr>
        <xdr:cNvSpPr>
          <a:spLocks noChangeShapeType="1"/>
        </xdr:cNvSpPr>
      </xdr:nvSpPr>
      <xdr:spPr bwMode="auto">
        <a:xfrm>
          <a:off x="9525" y="326707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117" name="Line 13">
          <a:extLst>
            <a:ext uri="{FF2B5EF4-FFF2-40B4-BE49-F238E27FC236}">
              <a16:creationId xmlns:a16="http://schemas.microsoft.com/office/drawing/2014/main" id="{9EBA6F0F-3936-459E-ACEC-6D56220C817D}"/>
            </a:ext>
          </a:extLst>
        </xdr:cNvPr>
        <xdr:cNvSpPr>
          <a:spLocks noChangeShapeType="1"/>
        </xdr:cNvSpPr>
      </xdr:nvSpPr>
      <xdr:spPr bwMode="auto">
        <a:xfrm>
          <a:off x="9525" y="355663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186</xdr:row>
      <xdr:rowOff>19050</xdr:rowOff>
    </xdr:from>
    <xdr:to>
      <xdr:col>1</xdr:col>
      <xdr:colOff>952500</xdr:colOff>
      <xdr:row>188</xdr:row>
      <xdr:rowOff>9525</xdr:rowOff>
    </xdr:to>
    <xdr:sp macro="" textlink="">
      <xdr:nvSpPr>
        <xdr:cNvPr id="122" name="Line 13">
          <a:extLst>
            <a:ext uri="{FF2B5EF4-FFF2-40B4-BE49-F238E27FC236}">
              <a16:creationId xmlns:a16="http://schemas.microsoft.com/office/drawing/2014/main" id="{F28832CD-6C94-42FA-A2B7-86E8F358F1CC}"/>
            </a:ext>
          </a:extLst>
        </xdr:cNvPr>
        <xdr:cNvSpPr>
          <a:spLocks noChangeShapeType="1"/>
        </xdr:cNvSpPr>
      </xdr:nvSpPr>
      <xdr:spPr bwMode="auto">
        <a:xfrm>
          <a:off x="9525" y="326707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124" name="Line 13">
          <a:extLst>
            <a:ext uri="{FF2B5EF4-FFF2-40B4-BE49-F238E27FC236}">
              <a16:creationId xmlns:a16="http://schemas.microsoft.com/office/drawing/2014/main" id="{69241A6D-2F87-4B32-B586-692F34887E8F}"/>
            </a:ext>
          </a:extLst>
        </xdr:cNvPr>
        <xdr:cNvSpPr>
          <a:spLocks noChangeShapeType="1"/>
        </xdr:cNvSpPr>
      </xdr:nvSpPr>
      <xdr:spPr bwMode="auto">
        <a:xfrm>
          <a:off x="9525" y="355663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186</xdr:row>
      <xdr:rowOff>19050</xdr:rowOff>
    </xdr:from>
    <xdr:to>
      <xdr:col>1</xdr:col>
      <xdr:colOff>952500</xdr:colOff>
      <xdr:row>188</xdr:row>
      <xdr:rowOff>9525</xdr:rowOff>
    </xdr:to>
    <xdr:sp macro="" textlink="">
      <xdr:nvSpPr>
        <xdr:cNvPr id="29" name="Line 13">
          <a:extLst>
            <a:ext uri="{FF2B5EF4-FFF2-40B4-BE49-F238E27FC236}">
              <a16:creationId xmlns:a16="http://schemas.microsoft.com/office/drawing/2014/main" id="{1F05775C-4DDA-4A5D-A071-A4325606E6AE}"/>
            </a:ext>
          </a:extLst>
        </xdr:cNvPr>
        <xdr:cNvSpPr>
          <a:spLocks noChangeShapeType="1"/>
        </xdr:cNvSpPr>
      </xdr:nvSpPr>
      <xdr:spPr bwMode="auto">
        <a:xfrm>
          <a:off x="9525" y="326707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19050</xdr:rowOff>
    </xdr:from>
    <xdr:to>
      <xdr:col>1</xdr:col>
      <xdr:colOff>952500</xdr:colOff>
      <xdr:row>3</xdr:row>
      <xdr:rowOff>9525</xdr:rowOff>
    </xdr:to>
    <xdr:sp macro="" textlink="">
      <xdr:nvSpPr>
        <xdr:cNvPr id="30" name="Line 12">
          <a:extLst>
            <a:ext uri="{FF2B5EF4-FFF2-40B4-BE49-F238E27FC236}">
              <a16:creationId xmlns:a16="http://schemas.microsoft.com/office/drawing/2014/main" id="{E09B7EE8-6EEA-4288-9D45-3D59C0DED71D}"/>
            </a:ext>
          </a:extLst>
        </xdr:cNvPr>
        <xdr:cNvSpPr>
          <a:spLocks noChangeShapeType="1"/>
        </xdr:cNvSpPr>
      </xdr:nvSpPr>
      <xdr:spPr bwMode="auto">
        <a:xfrm>
          <a:off x="9525" y="1905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31" name="Line 13">
          <a:extLst>
            <a:ext uri="{FF2B5EF4-FFF2-40B4-BE49-F238E27FC236}">
              <a16:creationId xmlns:a16="http://schemas.microsoft.com/office/drawing/2014/main" id="{D4BE6A9C-0C53-4CD4-A0C5-96C3359B2AF4}"/>
            </a:ext>
          </a:extLst>
        </xdr:cNvPr>
        <xdr:cNvSpPr>
          <a:spLocks noChangeShapeType="1"/>
        </xdr:cNvSpPr>
      </xdr:nvSpPr>
      <xdr:spPr bwMode="auto">
        <a:xfrm>
          <a:off x="9525" y="355663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1</xdr:col>
      <xdr:colOff>952500</xdr:colOff>
      <xdr:row>19</xdr:row>
      <xdr:rowOff>9525</xdr:rowOff>
    </xdr:to>
    <xdr:sp macro="" textlink="">
      <xdr:nvSpPr>
        <xdr:cNvPr id="32" name="Line 12">
          <a:extLst>
            <a:ext uri="{FF2B5EF4-FFF2-40B4-BE49-F238E27FC236}">
              <a16:creationId xmlns:a16="http://schemas.microsoft.com/office/drawing/2014/main" id="{99B2C050-3F26-4108-B0C5-62CC42F7A8D4}"/>
            </a:ext>
          </a:extLst>
        </xdr:cNvPr>
        <xdr:cNvSpPr>
          <a:spLocks noChangeShapeType="1"/>
        </xdr:cNvSpPr>
      </xdr:nvSpPr>
      <xdr:spPr bwMode="auto">
        <a:xfrm>
          <a:off x="9525" y="30861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1</xdr:col>
      <xdr:colOff>952500</xdr:colOff>
      <xdr:row>35</xdr:row>
      <xdr:rowOff>9525</xdr:rowOff>
    </xdr:to>
    <xdr:sp macro="" textlink="">
      <xdr:nvSpPr>
        <xdr:cNvPr id="33" name="Line 12">
          <a:extLst>
            <a:ext uri="{FF2B5EF4-FFF2-40B4-BE49-F238E27FC236}">
              <a16:creationId xmlns:a16="http://schemas.microsoft.com/office/drawing/2014/main" id="{076FEDED-8500-46E3-B90E-0A392B1B3DE0}"/>
            </a:ext>
          </a:extLst>
        </xdr:cNvPr>
        <xdr:cNvSpPr>
          <a:spLocks noChangeShapeType="1"/>
        </xdr:cNvSpPr>
      </xdr:nvSpPr>
      <xdr:spPr bwMode="auto">
        <a:xfrm>
          <a:off x="9525" y="59817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49</xdr:row>
      <xdr:rowOff>19050</xdr:rowOff>
    </xdr:from>
    <xdr:to>
      <xdr:col>1</xdr:col>
      <xdr:colOff>952500</xdr:colOff>
      <xdr:row>51</xdr:row>
      <xdr:rowOff>9525</xdr:rowOff>
    </xdr:to>
    <xdr:sp macro="" textlink="">
      <xdr:nvSpPr>
        <xdr:cNvPr id="34" name="Line 12">
          <a:extLst>
            <a:ext uri="{FF2B5EF4-FFF2-40B4-BE49-F238E27FC236}">
              <a16:creationId xmlns:a16="http://schemas.microsoft.com/office/drawing/2014/main" id="{B54819AC-6C56-4609-B98F-601586A771D0}"/>
            </a:ext>
          </a:extLst>
        </xdr:cNvPr>
        <xdr:cNvSpPr>
          <a:spLocks noChangeShapeType="1"/>
        </xdr:cNvSpPr>
      </xdr:nvSpPr>
      <xdr:spPr bwMode="auto">
        <a:xfrm>
          <a:off x="9525" y="88773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65</xdr:row>
      <xdr:rowOff>19050</xdr:rowOff>
    </xdr:from>
    <xdr:to>
      <xdr:col>1</xdr:col>
      <xdr:colOff>952500</xdr:colOff>
      <xdr:row>67</xdr:row>
      <xdr:rowOff>9525</xdr:rowOff>
    </xdr:to>
    <xdr:sp macro="" textlink="">
      <xdr:nvSpPr>
        <xdr:cNvPr id="35" name="Line 12">
          <a:extLst>
            <a:ext uri="{FF2B5EF4-FFF2-40B4-BE49-F238E27FC236}">
              <a16:creationId xmlns:a16="http://schemas.microsoft.com/office/drawing/2014/main" id="{378ED2E1-6868-4B6E-B7D8-D0E035AAA45D}"/>
            </a:ext>
          </a:extLst>
        </xdr:cNvPr>
        <xdr:cNvSpPr>
          <a:spLocks noChangeShapeType="1"/>
        </xdr:cNvSpPr>
      </xdr:nvSpPr>
      <xdr:spPr bwMode="auto">
        <a:xfrm>
          <a:off x="9525" y="117729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186</xdr:row>
      <xdr:rowOff>19050</xdr:rowOff>
    </xdr:from>
    <xdr:to>
      <xdr:col>1</xdr:col>
      <xdr:colOff>952500</xdr:colOff>
      <xdr:row>188</xdr:row>
      <xdr:rowOff>9525</xdr:rowOff>
    </xdr:to>
    <xdr:sp macro="" textlink="">
      <xdr:nvSpPr>
        <xdr:cNvPr id="36" name="Line 13">
          <a:extLst>
            <a:ext uri="{FF2B5EF4-FFF2-40B4-BE49-F238E27FC236}">
              <a16:creationId xmlns:a16="http://schemas.microsoft.com/office/drawing/2014/main" id="{528BB4DA-60D3-4EAE-9828-29E06192489F}"/>
            </a:ext>
          </a:extLst>
        </xdr:cNvPr>
        <xdr:cNvSpPr>
          <a:spLocks noChangeShapeType="1"/>
        </xdr:cNvSpPr>
      </xdr:nvSpPr>
      <xdr:spPr bwMode="auto">
        <a:xfrm>
          <a:off x="9525" y="326707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19050</xdr:rowOff>
    </xdr:from>
    <xdr:to>
      <xdr:col>1</xdr:col>
      <xdr:colOff>952500</xdr:colOff>
      <xdr:row>3</xdr:row>
      <xdr:rowOff>9525</xdr:rowOff>
    </xdr:to>
    <xdr:sp macro="" textlink="">
      <xdr:nvSpPr>
        <xdr:cNvPr id="37" name="Line 12">
          <a:extLst>
            <a:ext uri="{FF2B5EF4-FFF2-40B4-BE49-F238E27FC236}">
              <a16:creationId xmlns:a16="http://schemas.microsoft.com/office/drawing/2014/main" id="{4B2D054B-0009-4F62-A092-10C38560C590}"/>
            </a:ext>
          </a:extLst>
        </xdr:cNvPr>
        <xdr:cNvSpPr>
          <a:spLocks noChangeShapeType="1"/>
        </xdr:cNvSpPr>
      </xdr:nvSpPr>
      <xdr:spPr bwMode="auto">
        <a:xfrm>
          <a:off x="9525" y="1905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38" name="Line 13">
          <a:extLst>
            <a:ext uri="{FF2B5EF4-FFF2-40B4-BE49-F238E27FC236}">
              <a16:creationId xmlns:a16="http://schemas.microsoft.com/office/drawing/2014/main" id="{17EE9FFA-DD5F-44CE-8DAD-B352BB40FAA5}"/>
            </a:ext>
          </a:extLst>
        </xdr:cNvPr>
        <xdr:cNvSpPr>
          <a:spLocks noChangeShapeType="1"/>
        </xdr:cNvSpPr>
      </xdr:nvSpPr>
      <xdr:spPr bwMode="auto">
        <a:xfrm>
          <a:off x="9525" y="355663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1</xdr:col>
      <xdr:colOff>952500</xdr:colOff>
      <xdr:row>19</xdr:row>
      <xdr:rowOff>9525</xdr:rowOff>
    </xdr:to>
    <xdr:sp macro="" textlink="">
      <xdr:nvSpPr>
        <xdr:cNvPr id="39" name="Line 12">
          <a:extLst>
            <a:ext uri="{FF2B5EF4-FFF2-40B4-BE49-F238E27FC236}">
              <a16:creationId xmlns:a16="http://schemas.microsoft.com/office/drawing/2014/main" id="{9B983578-3EDE-44B1-9506-7C702B956A41}"/>
            </a:ext>
          </a:extLst>
        </xdr:cNvPr>
        <xdr:cNvSpPr>
          <a:spLocks noChangeShapeType="1"/>
        </xdr:cNvSpPr>
      </xdr:nvSpPr>
      <xdr:spPr bwMode="auto">
        <a:xfrm>
          <a:off x="9525" y="30861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1</xdr:col>
      <xdr:colOff>952500</xdr:colOff>
      <xdr:row>35</xdr:row>
      <xdr:rowOff>9525</xdr:rowOff>
    </xdr:to>
    <xdr:sp macro="" textlink="">
      <xdr:nvSpPr>
        <xdr:cNvPr id="40" name="Line 12">
          <a:extLst>
            <a:ext uri="{FF2B5EF4-FFF2-40B4-BE49-F238E27FC236}">
              <a16:creationId xmlns:a16="http://schemas.microsoft.com/office/drawing/2014/main" id="{A3642270-37AC-4B56-87D7-136C754B6A58}"/>
            </a:ext>
          </a:extLst>
        </xdr:cNvPr>
        <xdr:cNvSpPr>
          <a:spLocks noChangeShapeType="1"/>
        </xdr:cNvSpPr>
      </xdr:nvSpPr>
      <xdr:spPr bwMode="auto">
        <a:xfrm>
          <a:off x="9525" y="59817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49</xdr:row>
      <xdr:rowOff>19050</xdr:rowOff>
    </xdr:from>
    <xdr:to>
      <xdr:col>1</xdr:col>
      <xdr:colOff>952500</xdr:colOff>
      <xdr:row>51</xdr:row>
      <xdr:rowOff>9525</xdr:rowOff>
    </xdr:to>
    <xdr:sp macro="" textlink="">
      <xdr:nvSpPr>
        <xdr:cNvPr id="41" name="Line 12">
          <a:extLst>
            <a:ext uri="{FF2B5EF4-FFF2-40B4-BE49-F238E27FC236}">
              <a16:creationId xmlns:a16="http://schemas.microsoft.com/office/drawing/2014/main" id="{5AB41826-8EBE-46F2-B13B-CA21FB92EC5A}"/>
            </a:ext>
          </a:extLst>
        </xdr:cNvPr>
        <xdr:cNvSpPr>
          <a:spLocks noChangeShapeType="1"/>
        </xdr:cNvSpPr>
      </xdr:nvSpPr>
      <xdr:spPr bwMode="auto">
        <a:xfrm>
          <a:off x="9525" y="88773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65</xdr:row>
      <xdr:rowOff>19050</xdr:rowOff>
    </xdr:from>
    <xdr:to>
      <xdr:col>1</xdr:col>
      <xdr:colOff>952500</xdr:colOff>
      <xdr:row>67</xdr:row>
      <xdr:rowOff>9525</xdr:rowOff>
    </xdr:to>
    <xdr:sp macro="" textlink="">
      <xdr:nvSpPr>
        <xdr:cNvPr id="42" name="Line 12">
          <a:extLst>
            <a:ext uri="{FF2B5EF4-FFF2-40B4-BE49-F238E27FC236}">
              <a16:creationId xmlns:a16="http://schemas.microsoft.com/office/drawing/2014/main" id="{3EFE633C-B118-46B4-8B44-C66FAD376034}"/>
            </a:ext>
          </a:extLst>
        </xdr:cNvPr>
        <xdr:cNvSpPr>
          <a:spLocks noChangeShapeType="1"/>
        </xdr:cNvSpPr>
      </xdr:nvSpPr>
      <xdr:spPr bwMode="auto">
        <a:xfrm>
          <a:off x="9525" y="117729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186</xdr:row>
      <xdr:rowOff>19050</xdr:rowOff>
    </xdr:from>
    <xdr:to>
      <xdr:col>1</xdr:col>
      <xdr:colOff>952500</xdr:colOff>
      <xdr:row>188</xdr:row>
      <xdr:rowOff>9525</xdr:rowOff>
    </xdr:to>
    <xdr:sp macro="" textlink="">
      <xdr:nvSpPr>
        <xdr:cNvPr id="43" name="Line 13">
          <a:extLst>
            <a:ext uri="{FF2B5EF4-FFF2-40B4-BE49-F238E27FC236}">
              <a16:creationId xmlns:a16="http://schemas.microsoft.com/office/drawing/2014/main" id="{F3519898-813B-4716-AA69-A89CB69C1AC8}"/>
            </a:ext>
          </a:extLst>
        </xdr:cNvPr>
        <xdr:cNvSpPr>
          <a:spLocks noChangeShapeType="1"/>
        </xdr:cNvSpPr>
      </xdr:nvSpPr>
      <xdr:spPr bwMode="auto">
        <a:xfrm>
          <a:off x="9525" y="326707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19050</xdr:rowOff>
    </xdr:from>
    <xdr:to>
      <xdr:col>1</xdr:col>
      <xdr:colOff>952500</xdr:colOff>
      <xdr:row>3</xdr:row>
      <xdr:rowOff>9525</xdr:rowOff>
    </xdr:to>
    <xdr:sp macro="" textlink="">
      <xdr:nvSpPr>
        <xdr:cNvPr id="44" name="Line 12">
          <a:extLst>
            <a:ext uri="{FF2B5EF4-FFF2-40B4-BE49-F238E27FC236}">
              <a16:creationId xmlns:a16="http://schemas.microsoft.com/office/drawing/2014/main" id="{11FE9805-2038-40D5-8DC2-1FBBF04F3BB1}"/>
            </a:ext>
          </a:extLst>
        </xdr:cNvPr>
        <xdr:cNvSpPr>
          <a:spLocks noChangeShapeType="1"/>
        </xdr:cNvSpPr>
      </xdr:nvSpPr>
      <xdr:spPr bwMode="auto">
        <a:xfrm>
          <a:off x="9525" y="1905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45" name="Line 13">
          <a:extLst>
            <a:ext uri="{FF2B5EF4-FFF2-40B4-BE49-F238E27FC236}">
              <a16:creationId xmlns:a16="http://schemas.microsoft.com/office/drawing/2014/main" id="{BA8EE738-AD3E-4790-B075-C31DBC237DD3}"/>
            </a:ext>
          </a:extLst>
        </xdr:cNvPr>
        <xdr:cNvSpPr>
          <a:spLocks noChangeShapeType="1"/>
        </xdr:cNvSpPr>
      </xdr:nvSpPr>
      <xdr:spPr bwMode="auto">
        <a:xfrm>
          <a:off x="9525" y="355663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1</xdr:col>
      <xdr:colOff>952500</xdr:colOff>
      <xdr:row>19</xdr:row>
      <xdr:rowOff>9525</xdr:rowOff>
    </xdr:to>
    <xdr:sp macro="" textlink="">
      <xdr:nvSpPr>
        <xdr:cNvPr id="46" name="Line 12">
          <a:extLst>
            <a:ext uri="{FF2B5EF4-FFF2-40B4-BE49-F238E27FC236}">
              <a16:creationId xmlns:a16="http://schemas.microsoft.com/office/drawing/2014/main" id="{3A0A4E83-ECE0-465E-9F3A-35EDB99AF4F0}"/>
            </a:ext>
          </a:extLst>
        </xdr:cNvPr>
        <xdr:cNvSpPr>
          <a:spLocks noChangeShapeType="1"/>
        </xdr:cNvSpPr>
      </xdr:nvSpPr>
      <xdr:spPr bwMode="auto">
        <a:xfrm>
          <a:off x="9525" y="30861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1</xdr:col>
      <xdr:colOff>952500</xdr:colOff>
      <xdr:row>35</xdr:row>
      <xdr:rowOff>9525</xdr:rowOff>
    </xdr:to>
    <xdr:sp macro="" textlink="">
      <xdr:nvSpPr>
        <xdr:cNvPr id="47" name="Line 12">
          <a:extLst>
            <a:ext uri="{FF2B5EF4-FFF2-40B4-BE49-F238E27FC236}">
              <a16:creationId xmlns:a16="http://schemas.microsoft.com/office/drawing/2014/main" id="{C3EB02D1-F6D8-4505-81E2-C7F1C0A5F55B}"/>
            </a:ext>
          </a:extLst>
        </xdr:cNvPr>
        <xdr:cNvSpPr>
          <a:spLocks noChangeShapeType="1"/>
        </xdr:cNvSpPr>
      </xdr:nvSpPr>
      <xdr:spPr bwMode="auto">
        <a:xfrm>
          <a:off x="9525" y="59817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49</xdr:row>
      <xdr:rowOff>19050</xdr:rowOff>
    </xdr:from>
    <xdr:to>
      <xdr:col>1</xdr:col>
      <xdr:colOff>952500</xdr:colOff>
      <xdr:row>51</xdr:row>
      <xdr:rowOff>9525</xdr:rowOff>
    </xdr:to>
    <xdr:sp macro="" textlink="">
      <xdr:nvSpPr>
        <xdr:cNvPr id="48" name="Line 12">
          <a:extLst>
            <a:ext uri="{FF2B5EF4-FFF2-40B4-BE49-F238E27FC236}">
              <a16:creationId xmlns:a16="http://schemas.microsoft.com/office/drawing/2014/main" id="{89AA133E-CD64-4AD6-A63B-91B4701EED12}"/>
            </a:ext>
          </a:extLst>
        </xdr:cNvPr>
        <xdr:cNvSpPr>
          <a:spLocks noChangeShapeType="1"/>
        </xdr:cNvSpPr>
      </xdr:nvSpPr>
      <xdr:spPr bwMode="auto">
        <a:xfrm>
          <a:off x="9525" y="88773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65</xdr:row>
      <xdr:rowOff>19050</xdr:rowOff>
    </xdr:from>
    <xdr:to>
      <xdr:col>1</xdr:col>
      <xdr:colOff>952500</xdr:colOff>
      <xdr:row>67</xdr:row>
      <xdr:rowOff>9525</xdr:rowOff>
    </xdr:to>
    <xdr:sp macro="" textlink="">
      <xdr:nvSpPr>
        <xdr:cNvPr id="49" name="Line 12">
          <a:extLst>
            <a:ext uri="{FF2B5EF4-FFF2-40B4-BE49-F238E27FC236}">
              <a16:creationId xmlns:a16="http://schemas.microsoft.com/office/drawing/2014/main" id="{6EB32ADC-14D6-450F-A50E-8B867D1BEF12}"/>
            </a:ext>
          </a:extLst>
        </xdr:cNvPr>
        <xdr:cNvSpPr>
          <a:spLocks noChangeShapeType="1"/>
        </xdr:cNvSpPr>
      </xdr:nvSpPr>
      <xdr:spPr bwMode="auto">
        <a:xfrm>
          <a:off x="9525" y="117729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28575</xdr:rowOff>
    </xdr:from>
    <xdr:to>
      <xdr:col>2</xdr:col>
      <xdr:colOff>9525</xdr:colOff>
      <xdr:row>3</xdr:row>
      <xdr:rowOff>161925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ShapeType="1"/>
        </xdr:cNvSpPr>
      </xdr:nvSpPr>
      <xdr:spPr bwMode="auto">
        <a:xfrm>
          <a:off x="28575" y="20002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18</xdr:row>
      <xdr:rowOff>28575</xdr:rowOff>
    </xdr:from>
    <xdr:to>
      <xdr:col>2</xdr:col>
      <xdr:colOff>9525</xdr:colOff>
      <xdr:row>20</xdr:row>
      <xdr:rowOff>161925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>
          <a:off x="28575" y="311467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36</xdr:row>
      <xdr:rowOff>28575</xdr:rowOff>
    </xdr:from>
    <xdr:to>
      <xdr:col>1</xdr:col>
      <xdr:colOff>876300</xdr:colOff>
      <xdr:row>37</xdr:row>
      <xdr:rowOff>152400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>
          <a:off x="9525" y="620077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28575</xdr:rowOff>
    </xdr:from>
    <xdr:to>
      <xdr:col>1</xdr:col>
      <xdr:colOff>876300</xdr:colOff>
      <xdr:row>52</xdr:row>
      <xdr:rowOff>152400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 noChangeShapeType="1"/>
        </xdr:cNvSpPr>
      </xdr:nvSpPr>
      <xdr:spPr bwMode="auto">
        <a:xfrm>
          <a:off x="9525" y="877252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28575</xdr:rowOff>
    </xdr:from>
    <xdr:to>
      <xdr:col>2</xdr:col>
      <xdr:colOff>9525</xdr:colOff>
      <xdr:row>3</xdr:row>
      <xdr:rowOff>161925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EAD028EC-CD69-44F3-A0A3-FE618C37DB2D}"/>
            </a:ext>
          </a:extLst>
        </xdr:cNvPr>
        <xdr:cNvSpPr>
          <a:spLocks noChangeShapeType="1"/>
        </xdr:cNvSpPr>
      </xdr:nvSpPr>
      <xdr:spPr bwMode="auto">
        <a:xfrm>
          <a:off x="28575" y="20002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18</xdr:row>
      <xdr:rowOff>28575</xdr:rowOff>
    </xdr:from>
    <xdr:to>
      <xdr:col>2</xdr:col>
      <xdr:colOff>9525</xdr:colOff>
      <xdr:row>20</xdr:row>
      <xdr:rowOff>161925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id="{3FEEBC03-F881-45A9-9FD9-EC900DF3B5D6}"/>
            </a:ext>
          </a:extLst>
        </xdr:cNvPr>
        <xdr:cNvSpPr>
          <a:spLocks noChangeShapeType="1"/>
        </xdr:cNvSpPr>
      </xdr:nvSpPr>
      <xdr:spPr bwMode="auto">
        <a:xfrm>
          <a:off x="28575" y="311467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36</xdr:row>
      <xdr:rowOff>28575</xdr:rowOff>
    </xdr:from>
    <xdr:to>
      <xdr:col>1</xdr:col>
      <xdr:colOff>876300</xdr:colOff>
      <xdr:row>37</xdr:row>
      <xdr:rowOff>152400</xdr:rowOff>
    </xdr:to>
    <xdr:sp macro="" textlink="">
      <xdr:nvSpPr>
        <xdr:cNvPr id="8" name="Line 5">
          <a:extLst>
            <a:ext uri="{FF2B5EF4-FFF2-40B4-BE49-F238E27FC236}">
              <a16:creationId xmlns:a16="http://schemas.microsoft.com/office/drawing/2014/main" id="{0B4D7D7B-FEC0-491C-B61E-D19AB3547D20}"/>
            </a:ext>
          </a:extLst>
        </xdr:cNvPr>
        <xdr:cNvSpPr>
          <a:spLocks noChangeShapeType="1"/>
        </xdr:cNvSpPr>
      </xdr:nvSpPr>
      <xdr:spPr bwMode="auto">
        <a:xfrm>
          <a:off x="9525" y="620077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28575</xdr:rowOff>
    </xdr:from>
    <xdr:to>
      <xdr:col>1</xdr:col>
      <xdr:colOff>876300</xdr:colOff>
      <xdr:row>52</xdr:row>
      <xdr:rowOff>152400</xdr:rowOff>
    </xdr:to>
    <xdr:sp macro="" textlink="">
      <xdr:nvSpPr>
        <xdr:cNvPr id="9" name="Line 6">
          <a:extLst>
            <a:ext uri="{FF2B5EF4-FFF2-40B4-BE49-F238E27FC236}">
              <a16:creationId xmlns:a16="http://schemas.microsoft.com/office/drawing/2014/main" id="{C9995A31-F19A-46F9-9BE7-D2EC187A38F7}"/>
            </a:ext>
          </a:extLst>
        </xdr:cNvPr>
        <xdr:cNvSpPr>
          <a:spLocks noChangeShapeType="1"/>
        </xdr:cNvSpPr>
      </xdr:nvSpPr>
      <xdr:spPr bwMode="auto">
        <a:xfrm>
          <a:off x="9525" y="877252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28575</xdr:rowOff>
    </xdr:from>
    <xdr:to>
      <xdr:col>2</xdr:col>
      <xdr:colOff>9525</xdr:colOff>
      <xdr:row>3</xdr:row>
      <xdr:rowOff>161925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9BD570E8-E9BC-4F20-B4E3-02A708713F39}"/>
            </a:ext>
          </a:extLst>
        </xdr:cNvPr>
        <xdr:cNvSpPr>
          <a:spLocks noChangeShapeType="1"/>
        </xdr:cNvSpPr>
      </xdr:nvSpPr>
      <xdr:spPr bwMode="auto">
        <a:xfrm>
          <a:off x="28575" y="20002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18</xdr:row>
      <xdr:rowOff>28575</xdr:rowOff>
    </xdr:from>
    <xdr:to>
      <xdr:col>2</xdr:col>
      <xdr:colOff>9525</xdr:colOff>
      <xdr:row>20</xdr:row>
      <xdr:rowOff>161925</xdr:rowOff>
    </xdr:to>
    <xdr:sp macro="" textlink="">
      <xdr:nvSpPr>
        <xdr:cNvPr id="11" name="Line 2">
          <a:extLst>
            <a:ext uri="{FF2B5EF4-FFF2-40B4-BE49-F238E27FC236}">
              <a16:creationId xmlns:a16="http://schemas.microsoft.com/office/drawing/2014/main" id="{BCDDE950-3037-408A-8FC2-EFFC662BB9CD}"/>
            </a:ext>
          </a:extLst>
        </xdr:cNvPr>
        <xdr:cNvSpPr>
          <a:spLocks noChangeShapeType="1"/>
        </xdr:cNvSpPr>
      </xdr:nvSpPr>
      <xdr:spPr bwMode="auto">
        <a:xfrm>
          <a:off x="28575" y="311467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36</xdr:row>
      <xdr:rowOff>28575</xdr:rowOff>
    </xdr:from>
    <xdr:to>
      <xdr:col>1</xdr:col>
      <xdr:colOff>876300</xdr:colOff>
      <xdr:row>37</xdr:row>
      <xdr:rowOff>152400</xdr:rowOff>
    </xdr:to>
    <xdr:sp macro="" textlink="">
      <xdr:nvSpPr>
        <xdr:cNvPr id="12" name="Line 5">
          <a:extLst>
            <a:ext uri="{FF2B5EF4-FFF2-40B4-BE49-F238E27FC236}">
              <a16:creationId xmlns:a16="http://schemas.microsoft.com/office/drawing/2014/main" id="{64DC6898-E5C2-4CF7-9706-DC551638E06F}"/>
            </a:ext>
          </a:extLst>
        </xdr:cNvPr>
        <xdr:cNvSpPr>
          <a:spLocks noChangeShapeType="1"/>
        </xdr:cNvSpPr>
      </xdr:nvSpPr>
      <xdr:spPr bwMode="auto">
        <a:xfrm>
          <a:off x="9525" y="620077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28575</xdr:rowOff>
    </xdr:from>
    <xdr:to>
      <xdr:col>1</xdr:col>
      <xdr:colOff>876300</xdr:colOff>
      <xdr:row>52</xdr:row>
      <xdr:rowOff>152400</xdr:rowOff>
    </xdr:to>
    <xdr:sp macro="" textlink="">
      <xdr:nvSpPr>
        <xdr:cNvPr id="13" name="Line 6">
          <a:extLst>
            <a:ext uri="{FF2B5EF4-FFF2-40B4-BE49-F238E27FC236}">
              <a16:creationId xmlns:a16="http://schemas.microsoft.com/office/drawing/2014/main" id="{6343908D-906C-4E79-BAFB-B520F401E8BD}"/>
            </a:ext>
          </a:extLst>
        </xdr:cNvPr>
        <xdr:cNvSpPr>
          <a:spLocks noChangeShapeType="1"/>
        </xdr:cNvSpPr>
      </xdr:nvSpPr>
      <xdr:spPr bwMode="auto">
        <a:xfrm>
          <a:off x="9525" y="877252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28575</xdr:rowOff>
    </xdr:from>
    <xdr:to>
      <xdr:col>2</xdr:col>
      <xdr:colOff>9525</xdr:colOff>
      <xdr:row>3</xdr:row>
      <xdr:rowOff>161925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id="{A1F773DB-3B0B-4CE0-A42C-2375CBA9A6BD}"/>
            </a:ext>
          </a:extLst>
        </xdr:cNvPr>
        <xdr:cNvSpPr>
          <a:spLocks noChangeShapeType="1"/>
        </xdr:cNvSpPr>
      </xdr:nvSpPr>
      <xdr:spPr bwMode="auto">
        <a:xfrm>
          <a:off x="28575" y="20002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18</xdr:row>
      <xdr:rowOff>28575</xdr:rowOff>
    </xdr:from>
    <xdr:to>
      <xdr:col>2</xdr:col>
      <xdr:colOff>9525</xdr:colOff>
      <xdr:row>20</xdr:row>
      <xdr:rowOff>161925</xdr:rowOff>
    </xdr:to>
    <xdr:sp macro="" textlink="">
      <xdr:nvSpPr>
        <xdr:cNvPr id="15" name="Line 2">
          <a:extLst>
            <a:ext uri="{FF2B5EF4-FFF2-40B4-BE49-F238E27FC236}">
              <a16:creationId xmlns:a16="http://schemas.microsoft.com/office/drawing/2014/main" id="{B75D7F2B-2074-4DF7-8938-605E4E26576C}"/>
            </a:ext>
          </a:extLst>
        </xdr:cNvPr>
        <xdr:cNvSpPr>
          <a:spLocks noChangeShapeType="1"/>
        </xdr:cNvSpPr>
      </xdr:nvSpPr>
      <xdr:spPr bwMode="auto">
        <a:xfrm>
          <a:off x="28575" y="311467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36</xdr:row>
      <xdr:rowOff>28575</xdr:rowOff>
    </xdr:from>
    <xdr:to>
      <xdr:col>1</xdr:col>
      <xdr:colOff>876300</xdr:colOff>
      <xdr:row>37</xdr:row>
      <xdr:rowOff>152400</xdr:rowOff>
    </xdr:to>
    <xdr:sp macro="" textlink="">
      <xdr:nvSpPr>
        <xdr:cNvPr id="16" name="Line 5">
          <a:extLst>
            <a:ext uri="{FF2B5EF4-FFF2-40B4-BE49-F238E27FC236}">
              <a16:creationId xmlns:a16="http://schemas.microsoft.com/office/drawing/2014/main" id="{950BB379-F373-4308-A089-4FD1CB47B206}"/>
            </a:ext>
          </a:extLst>
        </xdr:cNvPr>
        <xdr:cNvSpPr>
          <a:spLocks noChangeShapeType="1"/>
        </xdr:cNvSpPr>
      </xdr:nvSpPr>
      <xdr:spPr bwMode="auto">
        <a:xfrm>
          <a:off x="9525" y="620077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28575</xdr:rowOff>
    </xdr:from>
    <xdr:to>
      <xdr:col>1</xdr:col>
      <xdr:colOff>876300</xdr:colOff>
      <xdr:row>52</xdr:row>
      <xdr:rowOff>152400</xdr:rowOff>
    </xdr:to>
    <xdr:sp macro="" textlink="">
      <xdr:nvSpPr>
        <xdr:cNvPr id="17" name="Line 6">
          <a:extLst>
            <a:ext uri="{FF2B5EF4-FFF2-40B4-BE49-F238E27FC236}">
              <a16:creationId xmlns:a16="http://schemas.microsoft.com/office/drawing/2014/main" id="{54779C15-6C5E-40D0-8AA9-00BD422065BD}"/>
            </a:ext>
          </a:extLst>
        </xdr:cNvPr>
        <xdr:cNvSpPr>
          <a:spLocks noChangeShapeType="1"/>
        </xdr:cNvSpPr>
      </xdr:nvSpPr>
      <xdr:spPr bwMode="auto">
        <a:xfrm>
          <a:off x="9525" y="877252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&#65279;<?xml version="1.0" encoding="UTF-8" standalone="yes"?>
<Relationships xmlns="http://schemas.openxmlformats.org/package/2006/relationships">
  <Relationship Id="rId1" Type="http://schemas.openxmlformats.org/officeDocument/2006/relationships/printerSettings" Target="../printerSettings/printerSettings1.bin" />
</Relationships>
</file>

<file path=xl/worksheets/_rels/sheet5.xml.rels>&#65279;<?xml version="1.0" encoding="UTF-8" standalone="yes"?>
<Relationships xmlns="http://schemas.openxmlformats.org/package/2006/relationships">
  <Relationship Id="rId2" Type="http://schemas.openxmlformats.org/officeDocument/2006/relationships/drawing" Target="../drawings/drawing1.xml" />
  <Relationship Id="rId1" Type="http://schemas.openxmlformats.org/officeDocument/2006/relationships/printerSettings" Target="../printerSettings/printerSettings2.bin" />
</Relationships>
</file>

<file path=xl/worksheets/_rels/sheet6.xml.rels>&#65279;<?xml version="1.0" encoding="UTF-8" standalone="yes"?>
<Relationships xmlns="http://schemas.openxmlformats.org/package/2006/relationships">
  <Relationship Id="rId1" Type="http://schemas.openxmlformats.org/officeDocument/2006/relationships/drawing" Target="../drawings/drawing2.xml" />
</Relationships>
</file>

<file path=xl/worksheets/_rels/sheet7.xml.rels>&#65279;<?xml version="1.0" encoding="UTF-8" standalone="yes"?>
<Relationships xmlns="http://schemas.openxmlformats.org/package/2006/relationships">
  <Relationship Id="rId1" Type="http://schemas.openxmlformats.org/officeDocument/2006/relationships/drawing" Target="../drawings/drawing3.xml" />
</Relationships>
</file>

<file path=xl/worksheets/_rels/sheet8.xml.rels>&#65279;<?xml version="1.0" encoding="UTF-8" standalone="yes"?>
<Relationships xmlns="http://schemas.openxmlformats.org/package/2006/relationships">
  <Relationship Id="rId1" Type="http://schemas.openxmlformats.org/officeDocument/2006/relationships/printerSettings" Target="../printerSettings/printerSettings3.bin" />
</Relationships>
</file>

<file path=xl/worksheets/_rels/sheet9.xml.rels>&#65279;<?xml version="1.0" encoding="UTF-8" standalone="yes"?>
<Relationships xmlns="http://schemas.openxmlformats.org/package/2006/relationships">
  <Relationship Id="rId1" Type="http://schemas.openxmlformats.org/officeDocument/2006/relationships/printerSettings" Target="../printerSettings/printerSettings4.bin" />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9"/>
  <sheetViews>
    <sheetView workbookViewId="0">
      <selection activeCell="J11" sqref="J11"/>
    </sheetView>
  </sheetViews>
  <sheetFormatPr defaultRowHeight="13.5"/>
  <cols>
    <col min="1" max="10" width="10.625" customWidth="1"/>
  </cols>
  <sheetData>
    <row r="1" spans="1:10">
      <c r="A1" s="2"/>
      <c r="B1" s="6"/>
      <c r="C1" s="2"/>
      <c r="D1" s="2"/>
      <c r="E1" s="2"/>
      <c r="F1" s="2"/>
      <c r="G1" s="2"/>
      <c r="H1" s="2"/>
      <c r="I1" s="2"/>
    </row>
    <row r="2" spans="1:10">
      <c r="A2" s="2"/>
      <c r="B2" s="6"/>
      <c r="C2" s="2"/>
      <c r="D2" s="2"/>
      <c r="E2" s="2"/>
      <c r="F2" s="2"/>
      <c r="G2" s="2"/>
      <c r="H2" s="2"/>
      <c r="I2" s="2"/>
    </row>
    <row r="3" spans="1:10">
      <c r="A3" s="2"/>
      <c r="B3" s="6"/>
      <c r="C3" s="2"/>
      <c r="D3" s="2"/>
      <c r="E3" s="2"/>
      <c r="F3" s="2"/>
      <c r="G3" s="2"/>
      <c r="H3" s="2"/>
      <c r="I3" s="2"/>
    </row>
    <row r="4" spans="1:10">
      <c r="A4" s="2"/>
      <c r="B4" s="6"/>
      <c r="C4" s="2"/>
      <c r="D4" s="2"/>
      <c r="E4" s="2"/>
      <c r="F4" s="2"/>
      <c r="G4" s="2"/>
      <c r="H4" s="2"/>
      <c r="I4" s="2"/>
    </row>
    <row r="5" spans="1:10">
      <c r="A5" s="2"/>
      <c r="B5" s="6"/>
      <c r="C5" s="2"/>
      <c r="D5" s="2"/>
      <c r="E5" s="2"/>
      <c r="F5" s="2"/>
      <c r="G5" s="2"/>
      <c r="H5" s="2"/>
      <c r="I5" s="2"/>
    </row>
    <row r="6" spans="1:10">
      <c r="A6" s="2"/>
      <c r="B6" s="6"/>
      <c r="C6" s="2"/>
      <c r="D6" s="2"/>
      <c r="E6" s="2"/>
      <c r="F6" s="2"/>
      <c r="G6" s="2"/>
      <c r="H6" s="2"/>
      <c r="I6" s="2"/>
    </row>
    <row r="7" spans="1:10">
      <c r="A7" s="2"/>
      <c r="B7" s="6"/>
      <c r="C7" s="2"/>
      <c r="D7" s="2"/>
      <c r="E7" s="2"/>
      <c r="F7" s="2"/>
      <c r="G7" s="2"/>
      <c r="H7" s="2"/>
      <c r="I7" s="2"/>
    </row>
    <row r="8" spans="1:10" ht="35.25">
      <c r="A8" s="7" t="s">
        <v>119</v>
      </c>
      <c r="B8" s="2"/>
      <c r="C8" s="8"/>
      <c r="D8" s="8"/>
      <c r="E8" s="8"/>
      <c r="F8" s="8"/>
      <c r="G8" s="8"/>
      <c r="H8" s="8"/>
      <c r="I8" s="8"/>
      <c r="J8" s="5"/>
    </row>
    <row r="9" spans="1:10" ht="25.5">
      <c r="A9" s="8"/>
      <c r="B9" s="68"/>
      <c r="C9" s="12" t="s">
        <v>6</v>
      </c>
      <c r="D9" s="11"/>
      <c r="E9" s="2"/>
      <c r="F9" s="2"/>
      <c r="G9" s="2"/>
      <c r="H9" s="2"/>
      <c r="I9" s="2"/>
    </row>
    <row r="10" spans="1:10">
      <c r="A10" s="2"/>
      <c r="B10" s="6"/>
      <c r="C10" s="2"/>
      <c r="D10" s="2"/>
      <c r="E10" s="2"/>
      <c r="F10" s="2"/>
      <c r="G10" s="2"/>
      <c r="H10" s="2"/>
      <c r="I10" s="2"/>
    </row>
    <row r="11" spans="1:10">
      <c r="A11" s="2"/>
      <c r="B11" s="6"/>
      <c r="C11" s="2"/>
      <c r="D11" s="2"/>
      <c r="E11" s="2"/>
      <c r="F11" s="2"/>
      <c r="G11" s="2"/>
      <c r="H11" s="2"/>
      <c r="I11" s="2"/>
    </row>
    <row r="12" spans="1:10">
      <c r="A12" s="2"/>
      <c r="B12" s="6"/>
      <c r="C12" s="2"/>
      <c r="D12" s="2"/>
      <c r="E12" s="2"/>
      <c r="F12" s="2"/>
      <c r="G12" s="2"/>
      <c r="H12" s="2"/>
      <c r="I12" s="2"/>
    </row>
    <row r="13" spans="1:10">
      <c r="A13" s="2"/>
      <c r="B13" s="6"/>
      <c r="C13" s="2"/>
      <c r="D13" s="2"/>
      <c r="E13" s="2"/>
      <c r="F13" s="2"/>
      <c r="G13" s="2"/>
      <c r="H13" s="2"/>
      <c r="I13" s="2"/>
    </row>
    <row r="14" spans="1:10">
      <c r="A14" s="2"/>
      <c r="B14" s="6"/>
      <c r="C14" s="2"/>
      <c r="D14" s="2"/>
      <c r="E14" s="2"/>
      <c r="F14" s="2"/>
      <c r="G14" s="2"/>
      <c r="H14" s="2"/>
      <c r="I14" s="2"/>
    </row>
    <row r="15" spans="1:10">
      <c r="A15" s="2"/>
      <c r="B15" s="6"/>
      <c r="C15" s="2"/>
      <c r="D15" s="2"/>
      <c r="E15" s="2"/>
      <c r="F15" s="2"/>
      <c r="G15" s="2"/>
      <c r="H15" s="2"/>
      <c r="I15" s="2"/>
    </row>
    <row r="16" spans="1:10" ht="27">
      <c r="A16" s="2"/>
      <c r="B16" s="274" t="s">
        <v>252</v>
      </c>
      <c r="C16" s="274"/>
      <c r="D16" s="274"/>
      <c r="E16" s="274"/>
      <c r="F16" s="274"/>
      <c r="G16" s="274"/>
      <c r="H16" s="2"/>
      <c r="I16" s="2"/>
    </row>
    <row r="17" spans="1:9">
      <c r="A17" s="2"/>
      <c r="B17" s="6"/>
      <c r="C17" s="2"/>
      <c r="D17" s="2"/>
      <c r="E17" s="2"/>
      <c r="F17" s="2"/>
      <c r="G17" s="2"/>
      <c r="H17" s="2"/>
      <c r="I17" s="2"/>
    </row>
    <row r="18" spans="1:9">
      <c r="A18" s="2"/>
      <c r="B18" s="6"/>
      <c r="C18" s="2"/>
      <c r="D18" s="2"/>
      <c r="E18" s="2"/>
      <c r="F18" s="2"/>
      <c r="G18" s="2"/>
      <c r="H18" s="2"/>
      <c r="I18" s="2"/>
    </row>
    <row r="19" spans="1:9">
      <c r="A19" s="2"/>
      <c r="B19" s="6"/>
      <c r="C19" s="2"/>
      <c r="D19" s="2"/>
      <c r="E19" s="2"/>
      <c r="F19" s="2"/>
      <c r="G19" s="2"/>
      <c r="H19" s="2"/>
      <c r="I19" s="2"/>
    </row>
    <row r="20" spans="1:9">
      <c r="A20" s="2"/>
      <c r="B20" s="6"/>
      <c r="C20" s="2"/>
      <c r="D20" s="2"/>
      <c r="E20" s="2"/>
      <c r="F20" s="2"/>
      <c r="G20" s="2"/>
      <c r="H20" s="2"/>
      <c r="I20" s="2"/>
    </row>
    <row r="21" spans="1:9">
      <c r="A21" s="2"/>
      <c r="B21" s="6"/>
      <c r="C21" s="2"/>
      <c r="D21" s="2"/>
      <c r="E21" s="2"/>
      <c r="F21" s="2"/>
      <c r="G21" s="2"/>
      <c r="H21" s="2"/>
      <c r="I21" s="2"/>
    </row>
    <row r="22" spans="1:9">
      <c r="A22" s="2"/>
      <c r="B22" s="6"/>
      <c r="C22" s="2"/>
      <c r="D22" s="2"/>
      <c r="E22" s="2"/>
      <c r="F22" s="2"/>
      <c r="G22" s="2"/>
      <c r="H22" s="2"/>
      <c r="I22" s="2"/>
    </row>
    <row r="23" spans="1:9">
      <c r="A23" s="2"/>
      <c r="B23" s="6"/>
      <c r="C23" s="2"/>
      <c r="D23" s="2"/>
      <c r="E23" s="2"/>
      <c r="F23" s="2"/>
      <c r="G23" s="2"/>
      <c r="H23" s="2"/>
      <c r="I23" s="2"/>
    </row>
    <row r="24" spans="1:9">
      <c r="A24" s="2"/>
      <c r="B24" s="6"/>
      <c r="C24" s="2"/>
      <c r="D24" s="2"/>
      <c r="E24" s="2"/>
      <c r="F24" s="2"/>
      <c r="G24" s="2"/>
      <c r="H24" s="2"/>
      <c r="I24" s="2"/>
    </row>
    <row r="25" spans="1:9">
      <c r="A25" s="2"/>
      <c r="B25" s="6"/>
      <c r="C25" s="2"/>
      <c r="D25" s="2"/>
      <c r="E25" s="2"/>
      <c r="F25" s="2"/>
      <c r="G25" s="2"/>
      <c r="H25" s="2"/>
      <c r="I25" s="2"/>
    </row>
    <row r="26" spans="1:9">
      <c r="A26" s="2"/>
      <c r="B26" s="6"/>
      <c r="C26" s="2"/>
      <c r="D26" s="2"/>
      <c r="E26" s="2"/>
      <c r="F26" s="2"/>
      <c r="G26" s="2"/>
      <c r="H26" s="2"/>
      <c r="I26" s="2"/>
    </row>
    <row r="27" spans="1:9">
      <c r="A27" s="2"/>
      <c r="B27" s="6"/>
      <c r="C27" s="2"/>
      <c r="D27" s="2"/>
      <c r="E27" s="2"/>
      <c r="F27" s="2"/>
      <c r="G27" s="2"/>
      <c r="H27" s="2"/>
      <c r="I27" s="2"/>
    </row>
    <row r="28" spans="1:9">
      <c r="A28" s="2"/>
      <c r="B28" s="6"/>
      <c r="C28" s="2"/>
      <c r="D28" s="2"/>
      <c r="E28" s="2"/>
      <c r="F28" s="2"/>
      <c r="G28" s="2"/>
      <c r="H28" s="2"/>
      <c r="I28" s="2"/>
    </row>
    <row r="29" spans="1:9">
      <c r="A29" s="2"/>
      <c r="B29" s="6"/>
      <c r="C29" s="2"/>
      <c r="D29" s="2"/>
      <c r="E29" s="2"/>
      <c r="F29" s="2"/>
      <c r="G29" s="2"/>
      <c r="H29" s="2"/>
      <c r="I29" s="2"/>
    </row>
    <row r="30" spans="1:9">
      <c r="A30" s="2"/>
      <c r="B30" s="6"/>
      <c r="C30" s="2"/>
      <c r="D30" s="2"/>
      <c r="E30" s="2"/>
      <c r="F30" s="2"/>
      <c r="G30" s="2"/>
      <c r="H30" s="2"/>
      <c r="I30" s="2"/>
    </row>
    <row r="31" spans="1:9">
      <c r="A31" s="2"/>
      <c r="B31" s="6"/>
      <c r="C31" s="2"/>
      <c r="D31" s="2"/>
      <c r="E31" s="2"/>
      <c r="F31" s="2"/>
      <c r="G31" s="2"/>
      <c r="H31" s="2"/>
      <c r="I31" s="2"/>
    </row>
    <row r="32" spans="1:9">
      <c r="A32" s="2"/>
      <c r="B32" s="6"/>
      <c r="C32" s="2"/>
      <c r="D32" s="2"/>
      <c r="E32" s="2"/>
      <c r="F32" s="2"/>
      <c r="G32" s="2"/>
      <c r="H32" s="2"/>
      <c r="I32" s="2"/>
    </row>
    <row r="33" spans="1:9">
      <c r="A33" s="2"/>
      <c r="B33" s="6"/>
      <c r="C33" s="2"/>
      <c r="D33" s="2"/>
      <c r="E33" s="2"/>
      <c r="F33" s="2"/>
      <c r="G33" s="2"/>
      <c r="H33" s="2"/>
      <c r="I33" s="2"/>
    </row>
    <row r="34" spans="1:9">
      <c r="A34" s="2"/>
      <c r="B34" s="9"/>
      <c r="C34" s="2"/>
      <c r="D34" s="2"/>
      <c r="E34" s="2"/>
      <c r="F34" s="2"/>
      <c r="G34" s="2"/>
      <c r="H34" s="2"/>
      <c r="I34" s="2"/>
    </row>
    <row r="35" spans="1:9" ht="21">
      <c r="A35" s="2"/>
      <c r="B35" s="2"/>
      <c r="C35" s="275">
        <v>44649</v>
      </c>
      <c r="D35" s="275"/>
      <c r="E35" s="275"/>
      <c r="F35" s="275"/>
      <c r="G35" s="2"/>
      <c r="H35" s="2"/>
      <c r="I35" s="2"/>
    </row>
    <row r="36" spans="1:9" ht="21">
      <c r="A36" s="2"/>
      <c r="B36" s="2"/>
      <c r="C36" s="10"/>
      <c r="D36" s="10"/>
      <c r="E36" s="10"/>
      <c r="F36" s="10"/>
      <c r="G36" s="2"/>
      <c r="H36" s="2"/>
      <c r="I36" s="2"/>
    </row>
    <row r="37" spans="1:9" ht="21">
      <c r="A37" s="2"/>
      <c r="B37" s="2"/>
      <c r="C37" s="10"/>
      <c r="D37" s="10"/>
      <c r="E37" s="10"/>
      <c r="F37" s="10"/>
      <c r="G37" s="2"/>
      <c r="H37" s="2"/>
      <c r="I37" s="2"/>
    </row>
    <row r="38" spans="1:9" ht="21">
      <c r="A38" s="2"/>
      <c r="B38" s="2"/>
      <c r="C38" s="10"/>
      <c r="D38" s="10"/>
      <c r="E38" s="10"/>
      <c r="F38" s="10"/>
      <c r="G38" s="2"/>
      <c r="H38" s="2"/>
      <c r="I38" s="2"/>
    </row>
    <row r="39" spans="1:9" ht="21">
      <c r="A39" s="2"/>
      <c r="B39" s="2"/>
      <c r="C39" s="10"/>
      <c r="D39" s="10"/>
      <c r="E39" s="10"/>
      <c r="F39" s="10"/>
      <c r="G39" s="2"/>
      <c r="H39" s="2"/>
      <c r="I39" s="2"/>
    </row>
    <row r="40" spans="1:9" ht="21">
      <c r="A40" s="2"/>
      <c r="B40" s="2"/>
      <c r="C40" s="10"/>
      <c r="D40" s="10"/>
      <c r="E40" s="10"/>
      <c r="F40" s="10"/>
      <c r="G40" s="2"/>
      <c r="H40" s="2"/>
      <c r="I40" s="2"/>
    </row>
    <row r="41" spans="1:9" ht="21">
      <c r="A41" s="2"/>
      <c r="B41" s="2"/>
      <c r="C41" s="10"/>
      <c r="D41" s="10"/>
      <c r="E41" s="10"/>
      <c r="F41" s="10"/>
      <c r="G41" s="2"/>
      <c r="H41" s="2"/>
      <c r="I41" s="2"/>
    </row>
    <row r="42" spans="1:9">
      <c r="A42" s="2"/>
      <c r="B42" s="6"/>
      <c r="C42" s="2"/>
      <c r="D42" s="2"/>
      <c r="E42" s="2"/>
      <c r="F42" s="2"/>
      <c r="G42" s="2"/>
      <c r="H42" s="2"/>
      <c r="I42" s="2"/>
    </row>
    <row r="43" spans="1:9">
      <c r="A43" s="2"/>
      <c r="B43" s="6"/>
      <c r="C43" s="2"/>
      <c r="D43" s="2"/>
      <c r="E43" s="2"/>
      <c r="F43" s="2"/>
      <c r="G43" s="2"/>
      <c r="H43" s="2"/>
      <c r="I43" s="2"/>
    </row>
    <row r="44" spans="1:9" ht="24.75" customHeight="1">
      <c r="A44" s="2"/>
      <c r="B44" s="276" t="s">
        <v>7</v>
      </c>
      <c r="C44" s="276"/>
      <c r="D44" s="276"/>
      <c r="E44" s="276"/>
      <c r="F44" s="276"/>
      <c r="G44" s="276"/>
      <c r="H44" s="2"/>
      <c r="I44" s="2"/>
    </row>
    <row r="45" spans="1:9">
      <c r="A45" s="2"/>
      <c r="B45" s="2"/>
      <c r="C45" s="2"/>
      <c r="D45" s="2"/>
      <c r="E45" s="2"/>
      <c r="F45" s="2"/>
      <c r="G45" s="2"/>
      <c r="H45" s="2"/>
      <c r="I45" s="2"/>
    </row>
    <row r="46" spans="1:9">
      <c r="A46" s="2"/>
      <c r="B46" s="2"/>
      <c r="C46" s="2"/>
      <c r="D46" s="2"/>
      <c r="E46" s="2"/>
      <c r="F46" s="2"/>
      <c r="G46" s="2"/>
      <c r="H46" s="2"/>
      <c r="I46" s="2"/>
    </row>
    <row r="47" spans="1:9">
      <c r="A47" s="2"/>
      <c r="B47" s="2"/>
      <c r="C47" s="2"/>
      <c r="D47" s="2"/>
      <c r="E47" s="2"/>
      <c r="F47" s="2"/>
      <c r="G47" s="2"/>
      <c r="H47" s="2"/>
      <c r="I47" s="2"/>
    </row>
    <row r="48" spans="1:9">
      <c r="A48" s="2"/>
      <c r="B48" s="2"/>
      <c r="C48" s="2"/>
      <c r="D48" s="2"/>
      <c r="E48" s="2"/>
      <c r="F48" s="2"/>
      <c r="G48" s="2"/>
      <c r="H48" s="2"/>
      <c r="I48" s="2"/>
    </row>
    <row r="49" spans="9:9">
      <c r="I49" s="2"/>
    </row>
  </sheetData>
  <mergeCells count="3">
    <mergeCell ref="B16:G16"/>
    <mergeCell ref="C35:F35"/>
    <mergeCell ref="B44:G44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P44"/>
  <sheetViews>
    <sheetView tabSelected="1" workbookViewId="0">
      <selection activeCell="B1" sqref="B1"/>
    </sheetView>
  </sheetViews>
  <sheetFormatPr defaultRowHeight="13.5"/>
  <cols>
    <col min="1" max="1" width="5.375" style="63" customWidth="1"/>
    <col min="2" max="2" width="10.875" style="63" customWidth="1"/>
    <col min="3" max="7" width="9.625" style="63" customWidth="1"/>
    <col min="8" max="8" width="10.5" style="63" customWidth="1"/>
    <col min="9" max="9" width="4.75" style="63" customWidth="1"/>
    <col min="10" max="10" width="12.875" style="63" customWidth="1"/>
    <col min="11" max="13" width="11.625" style="63" customWidth="1"/>
    <col min="14" max="256" width="9" style="63"/>
    <col min="257" max="257" width="5.375" style="63" customWidth="1"/>
    <col min="258" max="258" width="10.875" style="63" customWidth="1"/>
    <col min="259" max="263" width="9.625" style="63" customWidth="1"/>
    <col min="264" max="264" width="13.375" style="63" customWidth="1"/>
    <col min="265" max="265" width="4.75" style="63" customWidth="1"/>
    <col min="266" max="266" width="12.875" style="63" customWidth="1"/>
    <col min="267" max="269" width="11.625" style="63" customWidth="1"/>
    <col min="270" max="512" width="9" style="63"/>
    <col min="513" max="513" width="5.375" style="63" customWidth="1"/>
    <col min="514" max="514" width="10.875" style="63" customWidth="1"/>
    <col min="515" max="519" width="9.625" style="63" customWidth="1"/>
    <col min="520" max="520" width="13.375" style="63" customWidth="1"/>
    <col min="521" max="521" width="4.75" style="63" customWidth="1"/>
    <col min="522" max="522" width="12.875" style="63" customWidth="1"/>
    <col min="523" max="525" width="11.625" style="63" customWidth="1"/>
    <col min="526" max="768" width="9" style="63"/>
    <col min="769" max="769" width="5.375" style="63" customWidth="1"/>
    <col min="770" max="770" width="10.875" style="63" customWidth="1"/>
    <col min="771" max="775" width="9.625" style="63" customWidth="1"/>
    <col min="776" max="776" width="13.375" style="63" customWidth="1"/>
    <col min="777" max="777" width="4.75" style="63" customWidth="1"/>
    <col min="778" max="778" width="12.875" style="63" customWidth="1"/>
    <col min="779" max="781" width="11.625" style="63" customWidth="1"/>
    <col min="782" max="1024" width="9" style="63"/>
    <col min="1025" max="1025" width="5.375" style="63" customWidth="1"/>
    <col min="1026" max="1026" width="10.875" style="63" customWidth="1"/>
    <col min="1027" max="1031" width="9.625" style="63" customWidth="1"/>
    <col min="1032" max="1032" width="13.375" style="63" customWidth="1"/>
    <col min="1033" max="1033" width="4.75" style="63" customWidth="1"/>
    <col min="1034" max="1034" width="12.875" style="63" customWidth="1"/>
    <col min="1035" max="1037" width="11.625" style="63" customWidth="1"/>
    <col min="1038" max="1280" width="9" style="63"/>
    <col min="1281" max="1281" width="5.375" style="63" customWidth="1"/>
    <col min="1282" max="1282" width="10.875" style="63" customWidth="1"/>
    <col min="1283" max="1287" width="9.625" style="63" customWidth="1"/>
    <col min="1288" max="1288" width="13.375" style="63" customWidth="1"/>
    <col min="1289" max="1289" width="4.75" style="63" customWidth="1"/>
    <col min="1290" max="1290" width="12.875" style="63" customWidth="1"/>
    <col min="1291" max="1293" width="11.625" style="63" customWidth="1"/>
    <col min="1294" max="1536" width="9" style="63"/>
    <col min="1537" max="1537" width="5.375" style="63" customWidth="1"/>
    <col min="1538" max="1538" width="10.875" style="63" customWidth="1"/>
    <col min="1539" max="1543" width="9.625" style="63" customWidth="1"/>
    <col min="1544" max="1544" width="13.375" style="63" customWidth="1"/>
    <col min="1545" max="1545" width="4.75" style="63" customWidth="1"/>
    <col min="1546" max="1546" width="12.875" style="63" customWidth="1"/>
    <col min="1547" max="1549" width="11.625" style="63" customWidth="1"/>
    <col min="1550" max="1792" width="9" style="63"/>
    <col min="1793" max="1793" width="5.375" style="63" customWidth="1"/>
    <col min="1794" max="1794" width="10.875" style="63" customWidth="1"/>
    <col min="1795" max="1799" width="9.625" style="63" customWidth="1"/>
    <col min="1800" max="1800" width="13.375" style="63" customWidth="1"/>
    <col min="1801" max="1801" width="4.75" style="63" customWidth="1"/>
    <col min="1802" max="1802" width="12.875" style="63" customWidth="1"/>
    <col min="1803" max="1805" width="11.625" style="63" customWidth="1"/>
    <col min="1806" max="2048" width="9" style="63"/>
    <col min="2049" max="2049" width="5.375" style="63" customWidth="1"/>
    <col min="2050" max="2050" width="10.875" style="63" customWidth="1"/>
    <col min="2051" max="2055" width="9.625" style="63" customWidth="1"/>
    <col min="2056" max="2056" width="13.375" style="63" customWidth="1"/>
    <col min="2057" max="2057" width="4.75" style="63" customWidth="1"/>
    <col min="2058" max="2058" width="12.875" style="63" customWidth="1"/>
    <col min="2059" max="2061" width="11.625" style="63" customWidth="1"/>
    <col min="2062" max="2304" width="9" style="63"/>
    <col min="2305" max="2305" width="5.375" style="63" customWidth="1"/>
    <col min="2306" max="2306" width="10.875" style="63" customWidth="1"/>
    <col min="2307" max="2311" width="9.625" style="63" customWidth="1"/>
    <col min="2312" max="2312" width="13.375" style="63" customWidth="1"/>
    <col min="2313" max="2313" width="4.75" style="63" customWidth="1"/>
    <col min="2314" max="2314" width="12.875" style="63" customWidth="1"/>
    <col min="2315" max="2317" width="11.625" style="63" customWidth="1"/>
    <col min="2318" max="2560" width="9" style="63"/>
    <col min="2561" max="2561" width="5.375" style="63" customWidth="1"/>
    <col min="2562" max="2562" width="10.875" style="63" customWidth="1"/>
    <col min="2563" max="2567" width="9.625" style="63" customWidth="1"/>
    <col min="2568" max="2568" width="13.375" style="63" customWidth="1"/>
    <col min="2569" max="2569" width="4.75" style="63" customWidth="1"/>
    <col min="2570" max="2570" width="12.875" style="63" customWidth="1"/>
    <col min="2571" max="2573" width="11.625" style="63" customWidth="1"/>
    <col min="2574" max="2816" width="9" style="63"/>
    <col min="2817" max="2817" width="5.375" style="63" customWidth="1"/>
    <col min="2818" max="2818" width="10.875" style="63" customWidth="1"/>
    <col min="2819" max="2823" width="9.625" style="63" customWidth="1"/>
    <col min="2824" max="2824" width="13.375" style="63" customWidth="1"/>
    <col min="2825" max="2825" width="4.75" style="63" customWidth="1"/>
    <col min="2826" max="2826" width="12.875" style="63" customWidth="1"/>
    <col min="2827" max="2829" width="11.625" style="63" customWidth="1"/>
    <col min="2830" max="3072" width="9" style="63"/>
    <col min="3073" max="3073" width="5.375" style="63" customWidth="1"/>
    <col min="3074" max="3074" width="10.875" style="63" customWidth="1"/>
    <col min="3075" max="3079" width="9.625" style="63" customWidth="1"/>
    <col min="3080" max="3080" width="13.375" style="63" customWidth="1"/>
    <col min="3081" max="3081" width="4.75" style="63" customWidth="1"/>
    <col min="3082" max="3082" width="12.875" style="63" customWidth="1"/>
    <col min="3083" max="3085" width="11.625" style="63" customWidth="1"/>
    <col min="3086" max="3328" width="9" style="63"/>
    <col min="3329" max="3329" width="5.375" style="63" customWidth="1"/>
    <col min="3330" max="3330" width="10.875" style="63" customWidth="1"/>
    <col min="3331" max="3335" width="9.625" style="63" customWidth="1"/>
    <col min="3336" max="3336" width="13.375" style="63" customWidth="1"/>
    <col min="3337" max="3337" width="4.75" style="63" customWidth="1"/>
    <col min="3338" max="3338" width="12.875" style="63" customWidth="1"/>
    <col min="3339" max="3341" width="11.625" style="63" customWidth="1"/>
    <col min="3342" max="3584" width="9" style="63"/>
    <col min="3585" max="3585" width="5.375" style="63" customWidth="1"/>
    <col min="3586" max="3586" width="10.875" style="63" customWidth="1"/>
    <col min="3587" max="3591" width="9.625" style="63" customWidth="1"/>
    <col min="3592" max="3592" width="13.375" style="63" customWidth="1"/>
    <col min="3593" max="3593" width="4.75" style="63" customWidth="1"/>
    <col min="3594" max="3594" width="12.875" style="63" customWidth="1"/>
    <col min="3595" max="3597" width="11.625" style="63" customWidth="1"/>
    <col min="3598" max="3840" width="9" style="63"/>
    <col min="3841" max="3841" width="5.375" style="63" customWidth="1"/>
    <col min="3842" max="3842" width="10.875" style="63" customWidth="1"/>
    <col min="3843" max="3847" width="9.625" style="63" customWidth="1"/>
    <col min="3848" max="3848" width="13.375" style="63" customWidth="1"/>
    <col min="3849" max="3849" width="4.75" style="63" customWidth="1"/>
    <col min="3850" max="3850" width="12.875" style="63" customWidth="1"/>
    <col min="3851" max="3853" width="11.625" style="63" customWidth="1"/>
    <col min="3854" max="4096" width="9" style="63"/>
    <col min="4097" max="4097" width="5.375" style="63" customWidth="1"/>
    <col min="4098" max="4098" width="10.875" style="63" customWidth="1"/>
    <col min="4099" max="4103" width="9.625" style="63" customWidth="1"/>
    <col min="4104" max="4104" width="13.375" style="63" customWidth="1"/>
    <col min="4105" max="4105" width="4.75" style="63" customWidth="1"/>
    <col min="4106" max="4106" width="12.875" style="63" customWidth="1"/>
    <col min="4107" max="4109" width="11.625" style="63" customWidth="1"/>
    <col min="4110" max="4352" width="9" style="63"/>
    <col min="4353" max="4353" width="5.375" style="63" customWidth="1"/>
    <col min="4354" max="4354" width="10.875" style="63" customWidth="1"/>
    <col min="4355" max="4359" width="9.625" style="63" customWidth="1"/>
    <col min="4360" max="4360" width="13.375" style="63" customWidth="1"/>
    <col min="4361" max="4361" width="4.75" style="63" customWidth="1"/>
    <col min="4362" max="4362" width="12.875" style="63" customWidth="1"/>
    <col min="4363" max="4365" width="11.625" style="63" customWidth="1"/>
    <col min="4366" max="4608" width="9" style="63"/>
    <col min="4609" max="4609" width="5.375" style="63" customWidth="1"/>
    <col min="4610" max="4610" width="10.875" style="63" customWidth="1"/>
    <col min="4611" max="4615" width="9.625" style="63" customWidth="1"/>
    <col min="4616" max="4616" width="13.375" style="63" customWidth="1"/>
    <col min="4617" max="4617" width="4.75" style="63" customWidth="1"/>
    <col min="4618" max="4618" width="12.875" style="63" customWidth="1"/>
    <col min="4619" max="4621" width="11.625" style="63" customWidth="1"/>
    <col min="4622" max="4864" width="9" style="63"/>
    <col min="4865" max="4865" width="5.375" style="63" customWidth="1"/>
    <col min="4866" max="4866" width="10.875" style="63" customWidth="1"/>
    <col min="4867" max="4871" width="9.625" style="63" customWidth="1"/>
    <col min="4872" max="4872" width="13.375" style="63" customWidth="1"/>
    <col min="4873" max="4873" width="4.75" style="63" customWidth="1"/>
    <col min="4874" max="4874" width="12.875" style="63" customWidth="1"/>
    <col min="4875" max="4877" width="11.625" style="63" customWidth="1"/>
    <col min="4878" max="5120" width="9" style="63"/>
    <col min="5121" max="5121" width="5.375" style="63" customWidth="1"/>
    <col min="5122" max="5122" width="10.875" style="63" customWidth="1"/>
    <col min="5123" max="5127" width="9.625" style="63" customWidth="1"/>
    <col min="5128" max="5128" width="13.375" style="63" customWidth="1"/>
    <col min="5129" max="5129" width="4.75" style="63" customWidth="1"/>
    <col min="5130" max="5130" width="12.875" style="63" customWidth="1"/>
    <col min="5131" max="5133" width="11.625" style="63" customWidth="1"/>
    <col min="5134" max="5376" width="9" style="63"/>
    <col min="5377" max="5377" width="5.375" style="63" customWidth="1"/>
    <col min="5378" max="5378" width="10.875" style="63" customWidth="1"/>
    <col min="5379" max="5383" width="9.625" style="63" customWidth="1"/>
    <col min="5384" max="5384" width="13.375" style="63" customWidth="1"/>
    <col min="5385" max="5385" width="4.75" style="63" customWidth="1"/>
    <col min="5386" max="5386" width="12.875" style="63" customWidth="1"/>
    <col min="5387" max="5389" width="11.625" style="63" customWidth="1"/>
    <col min="5390" max="5632" width="9" style="63"/>
    <col min="5633" max="5633" width="5.375" style="63" customWidth="1"/>
    <col min="5634" max="5634" width="10.875" style="63" customWidth="1"/>
    <col min="5635" max="5639" width="9.625" style="63" customWidth="1"/>
    <col min="5640" max="5640" width="13.375" style="63" customWidth="1"/>
    <col min="5641" max="5641" width="4.75" style="63" customWidth="1"/>
    <col min="5642" max="5642" width="12.875" style="63" customWidth="1"/>
    <col min="5643" max="5645" width="11.625" style="63" customWidth="1"/>
    <col min="5646" max="5888" width="9" style="63"/>
    <col min="5889" max="5889" width="5.375" style="63" customWidth="1"/>
    <col min="5890" max="5890" width="10.875" style="63" customWidth="1"/>
    <col min="5891" max="5895" width="9.625" style="63" customWidth="1"/>
    <col min="5896" max="5896" width="13.375" style="63" customWidth="1"/>
    <col min="5897" max="5897" width="4.75" style="63" customWidth="1"/>
    <col min="5898" max="5898" width="12.875" style="63" customWidth="1"/>
    <col min="5899" max="5901" width="11.625" style="63" customWidth="1"/>
    <col min="5902" max="6144" width="9" style="63"/>
    <col min="6145" max="6145" width="5.375" style="63" customWidth="1"/>
    <col min="6146" max="6146" width="10.875" style="63" customWidth="1"/>
    <col min="6147" max="6151" width="9.625" style="63" customWidth="1"/>
    <col min="6152" max="6152" width="13.375" style="63" customWidth="1"/>
    <col min="6153" max="6153" width="4.75" style="63" customWidth="1"/>
    <col min="6154" max="6154" width="12.875" style="63" customWidth="1"/>
    <col min="6155" max="6157" width="11.625" style="63" customWidth="1"/>
    <col min="6158" max="6400" width="9" style="63"/>
    <col min="6401" max="6401" width="5.375" style="63" customWidth="1"/>
    <col min="6402" max="6402" width="10.875" style="63" customWidth="1"/>
    <col min="6403" max="6407" width="9.625" style="63" customWidth="1"/>
    <col min="6408" max="6408" width="13.375" style="63" customWidth="1"/>
    <col min="6409" max="6409" width="4.75" style="63" customWidth="1"/>
    <col min="6410" max="6410" width="12.875" style="63" customWidth="1"/>
    <col min="6411" max="6413" width="11.625" style="63" customWidth="1"/>
    <col min="6414" max="6656" width="9" style="63"/>
    <col min="6657" max="6657" width="5.375" style="63" customWidth="1"/>
    <col min="6658" max="6658" width="10.875" style="63" customWidth="1"/>
    <col min="6659" max="6663" width="9.625" style="63" customWidth="1"/>
    <col min="6664" max="6664" width="13.375" style="63" customWidth="1"/>
    <col min="6665" max="6665" width="4.75" style="63" customWidth="1"/>
    <col min="6666" max="6666" width="12.875" style="63" customWidth="1"/>
    <col min="6667" max="6669" width="11.625" style="63" customWidth="1"/>
    <col min="6670" max="6912" width="9" style="63"/>
    <col min="6913" max="6913" width="5.375" style="63" customWidth="1"/>
    <col min="6914" max="6914" width="10.875" style="63" customWidth="1"/>
    <col min="6915" max="6919" width="9.625" style="63" customWidth="1"/>
    <col min="6920" max="6920" width="13.375" style="63" customWidth="1"/>
    <col min="6921" max="6921" width="4.75" style="63" customWidth="1"/>
    <col min="6922" max="6922" width="12.875" style="63" customWidth="1"/>
    <col min="6923" max="6925" width="11.625" style="63" customWidth="1"/>
    <col min="6926" max="7168" width="9" style="63"/>
    <col min="7169" max="7169" width="5.375" style="63" customWidth="1"/>
    <col min="7170" max="7170" width="10.875" style="63" customWidth="1"/>
    <col min="7171" max="7175" width="9.625" style="63" customWidth="1"/>
    <col min="7176" max="7176" width="13.375" style="63" customWidth="1"/>
    <col min="7177" max="7177" width="4.75" style="63" customWidth="1"/>
    <col min="7178" max="7178" width="12.875" style="63" customWidth="1"/>
    <col min="7179" max="7181" width="11.625" style="63" customWidth="1"/>
    <col min="7182" max="7424" width="9" style="63"/>
    <col min="7425" max="7425" width="5.375" style="63" customWidth="1"/>
    <col min="7426" max="7426" width="10.875" style="63" customWidth="1"/>
    <col min="7427" max="7431" width="9.625" style="63" customWidth="1"/>
    <col min="7432" max="7432" width="13.375" style="63" customWidth="1"/>
    <col min="7433" max="7433" width="4.75" style="63" customWidth="1"/>
    <col min="7434" max="7434" width="12.875" style="63" customWidth="1"/>
    <col min="7435" max="7437" width="11.625" style="63" customWidth="1"/>
    <col min="7438" max="7680" width="9" style="63"/>
    <col min="7681" max="7681" width="5.375" style="63" customWidth="1"/>
    <col min="7682" max="7682" width="10.875" style="63" customWidth="1"/>
    <col min="7683" max="7687" width="9.625" style="63" customWidth="1"/>
    <col min="7688" max="7688" width="13.375" style="63" customWidth="1"/>
    <col min="7689" max="7689" width="4.75" style="63" customWidth="1"/>
    <col min="7690" max="7690" width="12.875" style="63" customWidth="1"/>
    <col min="7691" max="7693" width="11.625" style="63" customWidth="1"/>
    <col min="7694" max="7936" width="9" style="63"/>
    <col min="7937" max="7937" width="5.375" style="63" customWidth="1"/>
    <col min="7938" max="7938" width="10.875" style="63" customWidth="1"/>
    <col min="7939" max="7943" width="9.625" style="63" customWidth="1"/>
    <col min="7944" max="7944" width="13.375" style="63" customWidth="1"/>
    <col min="7945" max="7945" width="4.75" style="63" customWidth="1"/>
    <col min="7946" max="7946" width="12.875" style="63" customWidth="1"/>
    <col min="7947" max="7949" width="11.625" style="63" customWidth="1"/>
    <col min="7950" max="8192" width="9" style="63"/>
    <col min="8193" max="8193" width="5.375" style="63" customWidth="1"/>
    <col min="8194" max="8194" width="10.875" style="63" customWidth="1"/>
    <col min="8195" max="8199" width="9.625" style="63" customWidth="1"/>
    <col min="8200" max="8200" width="13.375" style="63" customWidth="1"/>
    <col min="8201" max="8201" width="4.75" style="63" customWidth="1"/>
    <col min="8202" max="8202" width="12.875" style="63" customWidth="1"/>
    <col min="8203" max="8205" width="11.625" style="63" customWidth="1"/>
    <col min="8206" max="8448" width="9" style="63"/>
    <col min="8449" max="8449" width="5.375" style="63" customWidth="1"/>
    <col min="8450" max="8450" width="10.875" style="63" customWidth="1"/>
    <col min="8451" max="8455" width="9.625" style="63" customWidth="1"/>
    <col min="8456" max="8456" width="13.375" style="63" customWidth="1"/>
    <col min="8457" max="8457" width="4.75" style="63" customWidth="1"/>
    <col min="8458" max="8458" width="12.875" style="63" customWidth="1"/>
    <col min="8459" max="8461" width="11.625" style="63" customWidth="1"/>
    <col min="8462" max="8704" width="9" style="63"/>
    <col min="8705" max="8705" width="5.375" style="63" customWidth="1"/>
    <col min="8706" max="8706" width="10.875" style="63" customWidth="1"/>
    <col min="8707" max="8711" width="9.625" style="63" customWidth="1"/>
    <col min="8712" max="8712" width="13.375" style="63" customWidth="1"/>
    <col min="8713" max="8713" width="4.75" style="63" customWidth="1"/>
    <col min="8714" max="8714" width="12.875" style="63" customWidth="1"/>
    <col min="8715" max="8717" width="11.625" style="63" customWidth="1"/>
    <col min="8718" max="8960" width="9" style="63"/>
    <col min="8961" max="8961" width="5.375" style="63" customWidth="1"/>
    <col min="8962" max="8962" width="10.875" style="63" customWidth="1"/>
    <col min="8963" max="8967" width="9.625" style="63" customWidth="1"/>
    <col min="8968" max="8968" width="13.375" style="63" customWidth="1"/>
    <col min="8969" max="8969" width="4.75" style="63" customWidth="1"/>
    <col min="8970" max="8970" width="12.875" style="63" customWidth="1"/>
    <col min="8971" max="8973" width="11.625" style="63" customWidth="1"/>
    <col min="8974" max="9216" width="9" style="63"/>
    <col min="9217" max="9217" width="5.375" style="63" customWidth="1"/>
    <col min="9218" max="9218" width="10.875" style="63" customWidth="1"/>
    <col min="9219" max="9223" width="9.625" style="63" customWidth="1"/>
    <col min="9224" max="9224" width="13.375" style="63" customWidth="1"/>
    <col min="9225" max="9225" width="4.75" style="63" customWidth="1"/>
    <col min="9226" max="9226" width="12.875" style="63" customWidth="1"/>
    <col min="9227" max="9229" width="11.625" style="63" customWidth="1"/>
    <col min="9230" max="9472" width="9" style="63"/>
    <col min="9473" max="9473" width="5.375" style="63" customWidth="1"/>
    <col min="9474" max="9474" width="10.875" style="63" customWidth="1"/>
    <col min="9475" max="9479" width="9.625" style="63" customWidth="1"/>
    <col min="9480" max="9480" width="13.375" style="63" customWidth="1"/>
    <col min="9481" max="9481" width="4.75" style="63" customWidth="1"/>
    <col min="9482" max="9482" width="12.875" style="63" customWidth="1"/>
    <col min="9483" max="9485" width="11.625" style="63" customWidth="1"/>
    <col min="9486" max="9728" width="9" style="63"/>
    <col min="9729" max="9729" width="5.375" style="63" customWidth="1"/>
    <col min="9730" max="9730" width="10.875" style="63" customWidth="1"/>
    <col min="9731" max="9735" width="9.625" style="63" customWidth="1"/>
    <col min="9736" max="9736" width="13.375" style="63" customWidth="1"/>
    <col min="9737" max="9737" width="4.75" style="63" customWidth="1"/>
    <col min="9738" max="9738" width="12.875" style="63" customWidth="1"/>
    <col min="9739" max="9741" width="11.625" style="63" customWidth="1"/>
    <col min="9742" max="9984" width="9" style="63"/>
    <col min="9985" max="9985" width="5.375" style="63" customWidth="1"/>
    <col min="9986" max="9986" width="10.875" style="63" customWidth="1"/>
    <col min="9987" max="9991" width="9.625" style="63" customWidth="1"/>
    <col min="9992" max="9992" width="13.375" style="63" customWidth="1"/>
    <col min="9993" max="9993" width="4.75" style="63" customWidth="1"/>
    <col min="9994" max="9994" width="12.875" style="63" customWidth="1"/>
    <col min="9995" max="9997" width="11.625" style="63" customWidth="1"/>
    <col min="9998" max="10240" width="9" style="63"/>
    <col min="10241" max="10241" width="5.375" style="63" customWidth="1"/>
    <col min="10242" max="10242" width="10.875" style="63" customWidth="1"/>
    <col min="10243" max="10247" width="9.625" style="63" customWidth="1"/>
    <col min="10248" max="10248" width="13.375" style="63" customWidth="1"/>
    <col min="10249" max="10249" width="4.75" style="63" customWidth="1"/>
    <col min="10250" max="10250" width="12.875" style="63" customWidth="1"/>
    <col min="10251" max="10253" width="11.625" style="63" customWidth="1"/>
    <col min="10254" max="10496" width="9" style="63"/>
    <col min="10497" max="10497" width="5.375" style="63" customWidth="1"/>
    <col min="10498" max="10498" width="10.875" style="63" customWidth="1"/>
    <col min="10499" max="10503" width="9.625" style="63" customWidth="1"/>
    <col min="10504" max="10504" width="13.375" style="63" customWidth="1"/>
    <col min="10505" max="10505" width="4.75" style="63" customWidth="1"/>
    <col min="10506" max="10506" width="12.875" style="63" customWidth="1"/>
    <col min="10507" max="10509" width="11.625" style="63" customWidth="1"/>
    <col min="10510" max="10752" width="9" style="63"/>
    <col min="10753" max="10753" width="5.375" style="63" customWidth="1"/>
    <col min="10754" max="10754" width="10.875" style="63" customWidth="1"/>
    <col min="10755" max="10759" width="9.625" style="63" customWidth="1"/>
    <col min="10760" max="10760" width="13.375" style="63" customWidth="1"/>
    <col min="10761" max="10761" width="4.75" style="63" customWidth="1"/>
    <col min="10762" max="10762" width="12.875" style="63" customWidth="1"/>
    <col min="10763" max="10765" width="11.625" style="63" customWidth="1"/>
    <col min="10766" max="11008" width="9" style="63"/>
    <col min="11009" max="11009" width="5.375" style="63" customWidth="1"/>
    <col min="11010" max="11010" width="10.875" style="63" customWidth="1"/>
    <col min="11011" max="11015" width="9.625" style="63" customWidth="1"/>
    <col min="11016" max="11016" width="13.375" style="63" customWidth="1"/>
    <col min="11017" max="11017" width="4.75" style="63" customWidth="1"/>
    <col min="11018" max="11018" width="12.875" style="63" customWidth="1"/>
    <col min="11019" max="11021" width="11.625" style="63" customWidth="1"/>
    <col min="11022" max="11264" width="9" style="63"/>
    <col min="11265" max="11265" width="5.375" style="63" customWidth="1"/>
    <col min="11266" max="11266" width="10.875" style="63" customWidth="1"/>
    <col min="11267" max="11271" width="9.625" style="63" customWidth="1"/>
    <col min="11272" max="11272" width="13.375" style="63" customWidth="1"/>
    <col min="11273" max="11273" width="4.75" style="63" customWidth="1"/>
    <col min="11274" max="11274" width="12.875" style="63" customWidth="1"/>
    <col min="11275" max="11277" width="11.625" style="63" customWidth="1"/>
    <col min="11278" max="11520" width="9" style="63"/>
    <col min="11521" max="11521" width="5.375" style="63" customWidth="1"/>
    <col min="11522" max="11522" width="10.875" style="63" customWidth="1"/>
    <col min="11523" max="11527" width="9.625" style="63" customWidth="1"/>
    <col min="11528" max="11528" width="13.375" style="63" customWidth="1"/>
    <col min="11529" max="11529" width="4.75" style="63" customWidth="1"/>
    <col min="11530" max="11530" width="12.875" style="63" customWidth="1"/>
    <col min="11531" max="11533" width="11.625" style="63" customWidth="1"/>
    <col min="11534" max="11776" width="9" style="63"/>
    <col min="11777" max="11777" width="5.375" style="63" customWidth="1"/>
    <col min="11778" max="11778" width="10.875" style="63" customWidth="1"/>
    <col min="11779" max="11783" width="9.625" style="63" customWidth="1"/>
    <col min="11784" max="11784" width="13.375" style="63" customWidth="1"/>
    <col min="11785" max="11785" width="4.75" style="63" customWidth="1"/>
    <col min="11786" max="11786" width="12.875" style="63" customWidth="1"/>
    <col min="11787" max="11789" width="11.625" style="63" customWidth="1"/>
    <col min="11790" max="12032" width="9" style="63"/>
    <col min="12033" max="12033" width="5.375" style="63" customWidth="1"/>
    <col min="12034" max="12034" width="10.875" style="63" customWidth="1"/>
    <col min="12035" max="12039" width="9.625" style="63" customWidth="1"/>
    <col min="12040" max="12040" width="13.375" style="63" customWidth="1"/>
    <col min="12041" max="12041" width="4.75" style="63" customWidth="1"/>
    <col min="12042" max="12042" width="12.875" style="63" customWidth="1"/>
    <col min="12043" max="12045" width="11.625" style="63" customWidth="1"/>
    <col min="12046" max="12288" width="9" style="63"/>
    <col min="12289" max="12289" width="5.375" style="63" customWidth="1"/>
    <col min="12290" max="12290" width="10.875" style="63" customWidth="1"/>
    <col min="12291" max="12295" width="9.625" style="63" customWidth="1"/>
    <col min="12296" max="12296" width="13.375" style="63" customWidth="1"/>
    <col min="12297" max="12297" width="4.75" style="63" customWidth="1"/>
    <col min="12298" max="12298" width="12.875" style="63" customWidth="1"/>
    <col min="12299" max="12301" width="11.625" style="63" customWidth="1"/>
    <col min="12302" max="12544" width="9" style="63"/>
    <col min="12545" max="12545" width="5.375" style="63" customWidth="1"/>
    <col min="12546" max="12546" width="10.875" style="63" customWidth="1"/>
    <col min="12547" max="12551" width="9.625" style="63" customWidth="1"/>
    <col min="12552" max="12552" width="13.375" style="63" customWidth="1"/>
    <col min="12553" max="12553" width="4.75" style="63" customWidth="1"/>
    <col min="12554" max="12554" width="12.875" style="63" customWidth="1"/>
    <col min="12555" max="12557" width="11.625" style="63" customWidth="1"/>
    <col min="12558" max="12800" width="9" style="63"/>
    <col min="12801" max="12801" width="5.375" style="63" customWidth="1"/>
    <col min="12802" max="12802" width="10.875" style="63" customWidth="1"/>
    <col min="12803" max="12807" width="9.625" style="63" customWidth="1"/>
    <col min="12808" max="12808" width="13.375" style="63" customWidth="1"/>
    <col min="12809" max="12809" width="4.75" style="63" customWidth="1"/>
    <col min="12810" max="12810" width="12.875" style="63" customWidth="1"/>
    <col min="12811" max="12813" width="11.625" style="63" customWidth="1"/>
    <col min="12814" max="13056" width="9" style="63"/>
    <col min="13057" max="13057" width="5.375" style="63" customWidth="1"/>
    <col min="13058" max="13058" width="10.875" style="63" customWidth="1"/>
    <col min="13059" max="13063" width="9.625" style="63" customWidth="1"/>
    <col min="13064" max="13064" width="13.375" style="63" customWidth="1"/>
    <col min="13065" max="13065" width="4.75" style="63" customWidth="1"/>
    <col min="13066" max="13066" width="12.875" style="63" customWidth="1"/>
    <col min="13067" max="13069" width="11.625" style="63" customWidth="1"/>
    <col min="13070" max="13312" width="9" style="63"/>
    <col min="13313" max="13313" width="5.375" style="63" customWidth="1"/>
    <col min="13314" max="13314" width="10.875" style="63" customWidth="1"/>
    <col min="13315" max="13319" width="9.625" style="63" customWidth="1"/>
    <col min="13320" max="13320" width="13.375" style="63" customWidth="1"/>
    <col min="13321" max="13321" width="4.75" style="63" customWidth="1"/>
    <col min="13322" max="13322" width="12.875" style="63" customWidth="1"/>
    <col min="13323" max="13325" width="11.625" style="63" customWidth="1"/>
    <col min="13326" max="13568" width="9" style="63"/>
    <col min="13569" max="13569" width="5.375" style="63" customWidth="1"/>
    <col min="13570" max="13570" width="10.875" style="63" customWidth="1"/>
    <col min="13571" max="13575" width="9.625" style="63" customWidth="1"/>
    <col min="13576" max="13576" width="13.375" style="63" customWidth="1"/>
    <col min="13577" max="13577" width="4.75" style="63" customWidth="1"/>
    <col min="13578" max="13578" width="12.875" style="63" customWidth="1"/>
    <col min="13579" max="13581" width="11.625" style="63" customWidth="1"/>
    <col min="13582" max="13824" width="9" style="63"/>
    <col min="13825" max="13825" width="5.375" style="63" customWidth="1"/>
    <col min="13826" max="13826" width="10.875" style="63" customWidth="1"/>
    <col min="13827" max="13831" width="9.625" style="63" customWidth="1"/>
    <col min="13832" max="13832" width="13.375" style="63" customWidth="1"/>
    <col min="13833" max="13833" width="4.75" style="63" customWidth="1"/>
    <col min="13834" max="13834" width="12.875" style="63" customWidth="1"/>
    <col min="13835" max="13837" width="11.625" style="63" customWidth="1"/>
    <col min="13838" max="14080" width="9" style="63"/>
    <col min="14081" max="14081" width="5.375" style="63" customWidth="1"/>
    <col min="14082" max="14082" width="10.875" style="63" customWidth="1"/>
    <col min="14083" max="14087" width="9.625" style="63" customWidth="1"/>
    <col min="14088" max="14088" width="13.375" style="63" customWidth="1"/>
    <col min="14089" max="14089" width="4.75" style="63" customWidth="1"/>
    <col min="14090" max="14090" width="12.875" style="63" customWidth="1"/>
    <col min="14091" max="14093" width="11.625" style="63" customWidth="1"/>
    <col min="14094" max="14336" width="9" style="63"/>
    <col min="14337" max="14337" width="5.375" style="63" customWidth="1"/>
    <col min="14338" max="14338" width="10.875" style="63" customWidth="1"/>
    <col min="14339" max="14343" width="9.625" style="63" customWidth="1"/>
    <col min="14344" max="14344" width="13.375" style="63" customWidth="1"/>
    <col min="14345" max="14345" width="4.75" style="63" customWidth="1"/>
    <col min="14346" max="14346" width="12.875" style="63" customWidth="1"/>
    <col min="14347" max="14349" width="11.625" style="63" customWidth="1"/>
    <col min="14350" max="14592" width="9" style="63"/>
    <col min="14593" max="14593" width="5.375" style="63" customWidth="1"/>
    <col min="14594" max="14594" width="10.875" style="63" customWidth="1"/>
    <col min="14595" max="14599" width="9.625" style="63" customWidth="1"/>
    <col min="14600" max="14600" width="13.375" style="63" customWidth="1"/>
    <col min="14601" max="14601" width="4.75" style="63" customWidth="1"/>
    <col min="14602" max="14602" width="12.875" style="63" customWidth="1"/>
    <col min="14603" max="14605" width="11.625" style="63" customWidth="1"/>
    <col min="14606" max="14848" width="9" style="63"/>
    <col min="14849" max="14849" width="5.375" style="63" customWidth="1"/>
    <col min="14850" max="14850" width="10.875" style="63" customWidth="1"/>
    <col min="14851" max="14855" width="9.625" style="63" customWidth="1"/>
    <col min="14856" max="14856" width="13.375" style="63" customWidth="1"/>
    <col min="14857" max="14857" width="4.75" style="63" customWidth="1"/>
    <col min="14858" max="14858" width="12.875" style="63" customWidth="1"/>
    <col min="14859" max="14861" width="11.625" style="63" customWidth="1"/>
    <col min="14862" max="15104" width="9" style="63"/>
    <col min="15105" max="15105" width="5.375" style="63" customWidth="1"/>
    <col min="15106" max="15106" width="10.875" style="63" customWidth="1"/>
    <col min="15107" max="15111" width="9.625" style="63" customWidth="1"/>
    <col min="15112" max="15112" width="13.375" style="63" customWidth="1"/>
    <col min="15113" max="15113" width="4.75" style="63" customWidth="1"/>
    <col min="15114" max="15114" width="12.875" style="63" customWidth="1"/>
    <col min="15115" max="15117" width="11.625" style="63" customWidth="1"/>
    <col min="15118" max="15360" width="9" style="63"/>
    <col min="15361" max="15361" width="5.375" style="63" customWidth="1"/>
    <col min="15362" max="15362" width="10.875" style="63" customWidth="1"/>
    <col min="15363" max="15367" width="9.625" style="63" customWidth="1"/>
    <col min="15368" max="15368" width="13.375" style="63" customWidth="1"/>
    <col min="15369" max="15369" width="4.75" style="63" customWidth="1"/>
    <col min="15370" max="15370" width="12.875" style="63" customWidth="1"/>
    <col min="15371" max="15373" width="11.625" style="63" customWidth="1"/>
    <col min="15374" max="15616" width="9" style="63"/>
    <col min="15617" max="15617" width="5.375" style="63" customWidth="1"/>
    <col min="15618" max="15618" width="10.875" style="63" customWidth="1"/>
    <col min="15619" max="15623" width="9.625" style="63" customWidth="1"/>
    <col min="15624" max="15624" width="13.375" style="63" customWidth="1"/>
    <col min="15625" max="15625" width="4.75" style="63" customWidth="1"/>
    <col min="15626" max="15626" width="12.875" style="63" customWidth="1"/>
    <col min="15627" max="15629" width="11.625" style="63" customWidth="1"/>
    <col min="15630" max="15872" width="9" style="63"/>
    <col min="15873" max="15873" width="5.375" style="63" customWidth="1"/>
    <col min="15874" max="15874" width="10.875" style="63" customWidth="1"/>
    <col min="15875" max="15879" width="9.625" style="63" customWidth="1"/>
    <col min="15880" max="15880" width="13.375" style="63" customWidth="1"/>
    <col min="15881" max="15881" width="4.75" style="63" customWidth="1"/>
    <col min="15882" max="15882" width="12.875" style="63" customWidth="1"/>
    <col min="15883" max="15885" width="11.625" style="63" customWidth="1"/>
    <col min="15886" max="16128" width="9" style="63"/>
    <col min="16129" max="16129" width="5.375" style="63" customWidth="1"/>
    <col min="16130" max="16130" width="10.875" style="63" customWidth="1"/>
    <col min="16131" max="16135" width="9.625" style="63" customWidth="1"/>
    <col min="16136" max="16136" width="13.375" style="63" customWidth="1"/>
    <col min="16137" max="16137" width="4.75" style="63" customWidth="1"/>
    <col min="16138" max="16138" width="12.875" style="63" customWidth="1"/>
    <col min="16139" max="16141" width="11.625" style="63" customWidth="1"/>
    <col min="16142" max="16384" width="9" style="63"/>
  </cols>
  <sheetData>
    <row r="1" spans="1:16">
      <c r="A1" s="71"/>
      <c r="B1" s="71"/>
      <c r="C1" s="71"/>
      <c r="D1" s="71"/>
      <c r="E1" s="71"/>
      <c r="F1" s="71"/>
      <c r="G1" s="71"/>
      <c r="H1" s="71"/>
      <c r="I1" s="71"/>
      <c r="K1" s="63" t="s">
        <v>224</v>
      </c>
    </row>
    <row r="2" spans="1:16" ht="15.6" customHeight="1">
      <c r="A2" s="71"/>
      <c r="B2" s="71"/>
      <c r="C2" s="71"/>
      <c r="D2" s="71"/>
      <c r="E2" s="71"/>
      <c r="F2" s="71"/>
      <c r="G2" s="209" t="s">
        <v>251</v>
      </c>
      <c r="H2" s="271"/>
      <c r="I2" s="71"/>
    </row>
    <row r="3" spans="1:16" ht="18.75" customHeight="1">
      <c r="A3" s="71"/>
      <c r="B3" s="277" t="s">
        <v>113</v>
      </c>
      <c r="C3" s="278"/>
      <c r="D3" s="278"/>
      <c r="E3" s="278"/>
      <c r="F3" s="278"/>
      <c r="G3" s="278"/>
      <c r="H3" s="278"/>
      <c r="I3" s="71" t="s">
        <v>1</v>
      </c>
    </row>
    <row r="4" spans="1:16" ht="21.75" customHeight="1">
      <c r="A4" s="71"/>
      <c r="B4" s="279" t="s">
        <v>245</v>
      </c>
      <c r="C4" s="279"/>
      <c r="D4" s="279"/>
      <c r="E4" s="279"/>
      <c r="F4" s="279"/>
      <c r="G4" s="279"/>
      <c r="H4" s="279"/>
      <c r="I4" s="71"/>
      <c r="J4" s="63" t="s">
        <v>1</v>
      </c>
    </row>
    <row r="5" spans="1:16" ht="15.6" customHeight="1">
      <c r="A5" s="71"/>
      <c r="B5" s="193"/>
      <c r="C5" s="272" t="s">
        <v>318</v>
      </c>
      <c r="D5" s="273"/>
      <c r="E5" s="193"/>
      <c r="F5" s="193"/>
      <c r="G5" s="193"/>
      <c r="H5" s="193"/>
      <c r="I5" s="71" t="s">
        <v>223</v>
      </c>
    </row>
    <row r="6" spans="1:16" ht="15.6" customHeight="1">
      <c r="A6" s="73"/>
      <c r="B6" s="73"/>
      <c r="C6" s="73"/>
      <c r="D6" s="73"/>
      <c r="E6" s="73"/>
      <c r="F6" s="73"/>
      <c r="G6" s="73"/>
      <c r="H6" s="73"/>
      <c r="I6" s="71" t="s">
        <v>6</v>
      </c>
    </row>
    <row r="7" spans="1:16" ht="20.100000000000001" customHeight="1">
      <c r="A7" s="74" t="s">
        <v>188</v>
      </c>
      <c r="B7" s="71" t="s">
        <v>301</v>
      </c>
      <c r="C7" s="71"/>
      <c r="D7" s="71"/>
      <c r="E7" s="71"/>
      <c r="F7" s="71"/>
      <c r="G7" s="71"/>
      <c r="H7" s="71"/>
      <c r="I7" s="71" t="s">
        <v>1</v>
      </c>
      <c r="P7" s="64"/>
    </row>
    <row r="8" spans="1:16" ht="20.100000000000001" customHeight="1">
      <c r="A8" s="73"/>
      <c r="B8" s="71" t="s">
        <v>246</v>
      </c>
      <c r="C8" s="71"/>
      <c r="D8" s="71"/>
      <c r="E8" s="71"/>
      <c r="F8" s="71"/>
      <c r="G8" s="71"/>
      <c r="H8" s="71"/>
      <c r="I8" s="71"/>
      <c r="K8" s="63" t="s">
        <v>225</v>
      </c>
      <c r="O8" s="63" t="s">
        <v>222</v>
      </c>
      <c r="P8" s="64"/>
    </row>
    <row r="9" spans="1:16" ht="20.100000000000001" customHeight="1">
      <c r="A9" s="73"/>
      <c r="B9" s="71" t="s">
        <v>247</v>
      </c>
      <c r="C9" s="71"/>
      <c r="D9" s="71"/>
      <c r="E9" s="71"/>
      <c r="F9" s="71"/>
      <c r="G9" s="71"/>
      <c r="H9" s="71"/>
      <c r="I9" s="72" t="s">
        <v>1</v>
      </c>
      <c r="J9" s="63" t="s">
        <v>196</v>
      </c>
      <c r="P9" s="64"/>
    </row>
    <row r="10" spans="1:16" ht="20.100000000000001" customHeight="1">
      <c r="A10" s="73"/>
      <c r="B10" s="71" t="s">
        <v>248</v>
      </c>
      <c r="C10" s="71"/>
      <c r="D10" s="71"/>
      <c r="E10" s="71"/>
      <c r="F10" s="71"/>
      <c r="G10" s="71"/>
      <c r="H10" s="71"/>
      <c r="I10" s="72"/>
      <c r="J10" s="63" t="s">
        <v>1</v>
      </c>
      <c r="P10" s="64"/>
    </row>
    <row r="11" spans="1:16" ht="20.100000000000001" customHeight="1">
      <c r="A11" s="73"/>
      <c r="B11" s="71" t="s">
        <v>249</v>
      </c>
      <c r="C11" s="71"/>
      <c r="D11" s="71"/>
      <c r="E11" s="71"/>
      <c r="F11" s="71"/>
      <c r="G11" s="71"/>
      <c r="H11" s="71"/>
      <c r="I11" s="72" t="s">
        <v>6</v>
      </c>
      <c r="K11" s="63" t="s">
        <v>1</v>
      </c>
    </row>
    <row r="12" spans="1:16" ht="20.100000000000001" customHeight="1">
      <c r="A12" s="73"/>
      <c r="B12" s="71" t="s">
        <v>250</v>
      </c>
      <c r="C12" s="71"/>
      <c r="D12" s="71"/>
      <c r="E12" s="71"/>
      <c r="F12" s="71"/>
      <c r="G12" s="71"/>
      <c r="H12" s="71"/>
      <c r="I12" s="72"/>
      <c r="J12" s="63" t="s">
        <v>229</v>
      </c>
    </row>
    <row r="13" spans="1:16" ht="20.100000000000001" customHeight="1">
      <c r="A13" s="73"/>
      <c r="B13" s="71" t="s">
        <v>302</v>
      </c>
      <c r="C13" s="71"/>
      <c r="D13" s="71"/>
      <c r="E13" s="71"/>
      <c r="F13" s="71"/>
      <c r="G13" s="71"/>
      <c r="H13" s="71"/>
      <c r="I13" s="72"/>
    </row>
    <row r="14" spans="1:16" ht="20.100000000000001" customHeight="1">
      <c r="A14" s="73"/>
      <c r="B14" s="71" t="s">
        <v>303</v>
      </c>
      <c r="C14" s="71"/>
      <c r="D14" s="71"/>
      <c r="E14" s="71"/>
      <c r="F14" s="71"/>
      <c r="G14" s="71"/>
      <c r="H14" s="71"/>
      <c r="I14" s="72" t="s">
        <v>300</v>
      </c>
    </row>
    <row r="15" spans="1:16" ht="20.100000000000001" customHeight="1">
      <c r="A15" s="71"/>
      <c r="B15" s="71" t="s">
        <v>304</v>
      </c>
      <c r="C15" s="71"/>
      <c r="D15" s="71"/>
      <c r="E15" s="71"/>
      <c r="F15" s="71"/>
      <c r="G15" s="71"/>
      <c r="H15" s="71"/>
      <c r="I15" s="72"/>
      <c r="J15" s="64"/>
      <c r="K15" s="64"/>
      <c r="L15" s="64"/>
      <c r="M15" s="64"/>
      <c r="N15" s="64"/>
      <c r="O15" s="64"/>
    </row>
    <row r="16" spans="1:16" ht="20.100000000000001" customHeight="1">
      <c r="A16" s="74"/>
      <c r="B16" s="71"/>
      <c r="C16" s="71"/>
      <c r="D16" s="71"/>
      <c r="E16" s="71"/>
      <c r="F16" s="71"/>
      <c r="G16" s="71"/>
      <c r="H16" s="71"/>
      <c r="I16" s="72"/>
      <c r="J16" s="64"/>
      <c r="K16" s="64"/>
      <c r="L16" s="64"/>
      <c r="M16" s="64"/>
      <c r="N16" s="64"/>
      <c r="O16" s="64"/>
    </row>
    <row r="17" spans="1:15" ht="20.100000000000001" customHeight="1">
      <c r="A17" s="74"/>
      <c r="B17" s="71"/>
      <c r="C17" s="71"/>
      <c r="D17" s="71"/>
      <c r="E17" s="71"/>
      <c r="F17" s="71"/>
      <c r="G17" s="71"/>
      <c r="H17" s="71"/>
      <c r="I17" s="72"/>
      <c r="J17" s="64"/>
      <c r="K17" s="64"/>
      <c r="L17" s="64"/>
      <c r="M17" s="64"/>
      <c r="N17" s="64"/>
      <c r="O17" s="64"/>
    </row>
    <row r="18" spans="1:15" ht="20.100000000000001" customHeight="1">
      <c r="A18" s="74"/>
      <c r="B18" s="71"/>
      <c r="C18" s="71"/>
      <c r="D18" s="71"/>
      <c r="E18" s="71"/>
      <c r="F18" s="71"/>
      <c r="G18" s="71"/>
      <c r="H18" s="71"/>
      <c r="I18" s="71"/>
    </row>
    <row r="19" spans="1:15" ht="20.100000000000001" customHeight="1">
      <c r="A19" s="74" t="s">
        <v>189</v>
      </c>
      <c r="B19" s="71" t="s">
        <v>305</v>
      </c>
      <c r="C19" s="71"/>
      <c r="D19" s="71"/>
      <c r="E19" s="71"/>
      <c r="F19" s="71"/>
      <c r="G19" s="71"/>
      <c r="H19" s="71"/>
      <c r="I19" s="71"/>
    </row>
    <row r="20" spans="1:15" ht="20.100000000000001" customHeight="1">
      <c r="A20" s="74"/>
      <c r="B20" s="71" t="s">
        <v>306</v>
      </c>
      <c r="C20" s="71"/>
      <c r="D20" s="71"/>
      <c r="E20" s="71"/>
      <c r="F20" s="71"/>
      <c r="G20" s="71"/>
      <c r="H20" s="71"/>
      <c r="I20" s="71"/>
    </row>
    <row r="21" spans="1:15" ht="20.100000000000001" customHeight="1">
      <c r="A21" s="74"/>
      <c r="B21" s="71" t="s">
        <v>307</v>
      </c>
      <c r="C21" s="71"/>
      <c r="D21" s="71"/>
      <c r="E21" s="71"/>
      <c r="F21" s="71"/>
      <c r="G21" s="71"/>
      <c r="H21" s="71"/>
      <c r="I21" s="71"/>
      <c r="K21" s="185" t="s">
        <v>308</v>
      </c>
    </row>
    <row r="22" spans="1:15" ht="20.100000000000001" customHeight="1">
      <c r="A22" s="71"/>
      <c r="B22" s="71" t="s">
        <v>309</v>
      </c>
      <c r="C22" s="71"/>
      <c r="D22" s="71"/>
      <c r="E22" s="71"/>
      <c r="F22" s="71"/>
      <c r="G22" s="71"/>
      <c r="H22" s="71"/>
      <c r="I22" s="71"/>
    </row>
    <row r="23" spans="1:15" ht="20.100000000000001" customHeight="1">
      <c r="A23" s="71"/>
      <c r="B23" s="71" t="s">
        <v>317</v>
      </c>
      <c r="C23" s="71"/>
      <c r="D23" s="71"/>
      <c r="E23" s="71"/>
      <c r="F23" s="71"/>
      <c r="G23" s="71"/>
      <c r="H23" s="71"/>
      <c r="I23" s="71"/>
    </row>
    <row r="24" spans="1:15" ht="20.100000000000001" customHeight="1">
      <c r="A24" s="71"/>
      <c r="B24" s="71" t="s">
        <v>310</v>
      </c>
      <c r="C24" s="71"/>
      <c r="D24" s="71"/>
      <c r="E24" s="71"/>
      <c r="F24" s="71"/>
      <c r="G24" s="71"/>
      <c r="H24" s="71"/>
      <c r="I24" s="71"/>
      <c r="J24" s="63" t="s">
        <v>225</v>
      </c>
    </row>
    <row r="25" spans="1:15" ht="20.100000000000001" customHeight="1">
      <c r="A25" s="71"/>
      <c r="B25" s="71" t="s">
        <v>311</v>
      </c>
      <c r="C25" s="71"/>
      <c r="D25" s="71"/>
      <c r="E25" s="71"/>
      <c r="F25" s="71"/>
      <c r="G25" s="71"/>
      <c r="H25" s="71"/>
      <c r="I25" s="71"/>
    </row>
    <row r="26" spans="1:15" ht="20.100000000000001" customHeight="1">
      <c r="A26" s="72"/>
      <c r="B26" s="72" t="s">
        <v>312</v>
      </c>
      <c r="C26" s="72"/>
      <c r="D26" s="72"/>
      <c r="E26" s="72"/>
      <c r="F26" s="72"/>
      <c r="G26" s="72"/>
      <c r="H26" s="71"/>
      <c r="I26" s="71"/>
      <c r="J26" s="64"/>
      <c r="K26" s="64"/>
      <c r="L26" s="64"/>
      <c r="M26" s="64"/>
      <c r="N26" s="64"/>
      <c r="O26" s="64"/>
    </row>
    <row r="27" spans="1:15" ht="20.100000000000001" customHeight="1">
      <c r="A27" s="71"/>
      <c r="B27" s="72"/>
      <c r="C27" s="72"/>
      <c r="D27" s="72"/>
      <c r="E27" s="72"/>
      <c r="F27" s="72"/>
      <c r="G27" s="72"/>
      <c r="H27" s="71"/>
      <c r="I27" s="71"/>
      <c r="J27" s="64"/>
      <c r="K27" s="64"/>
      <c r="L27" s="64"/>
      <c r="M27" s="64"/>
      <c r="N27" s="64"/>
      <c r="O27" s="64"/>
    </row>
    <row r="28" spans="1:15" ht="20.100000000000001" customHeight="1">
      <c r="A28" s="71"/>
      <c r="B28" s="72"/>
      <c r="C28" s="190"/>
      <c r="D28" s="72"/>
      <c r="E28" s="190"/>
      <c r="F28" s="72"/>
      <c r="G28" s="72"/>
      <c r="H28" s="71"/>
      <c r="I28" s="71"/>
      <c r="K28" s="185"/>
      <c r="M28" s="64"/>
      <c r="N28" s="64"/>
      <c r="O28" s="64"/>
    </row>
    <row r="29" spans="1:15" ht="20.100000000000001" customHeight="1">
      <c r="A29" s="71"/>
      <c r="B29" s="71"/>
      <c r="C29" s="71"/>
      <c r="D29" s="184"/>
      <c r="E29" s="71"/>
      <c r="F29" s="71"/>
      <c r="G29" s="71"/>
      <c r="H29" s="71"/>
      <c r="I29" s="71"/>
      <c r="J29" s="177"/>
      <c r="K29" s="177"/>
      <c r="L29" s="64"/>
      <c r="M29" s="64"/>
      <c r="N29" s="64"/>
      <c r="O29" s="64"/>
    </row>
    <row r="30" spans="1:15" ht="20.100000000000001" customHeight="1">
      <c r="A30" s="74" t="s">
        <v>190</v>
      </c>
      <c r="B30" s="71" t="s">
        <v>313</v>
      </c>
      <c r="C30" s="71"/>
      <c r="D30" s="71"/>
      <c r="E30" s="71"/>
      <c r="F30" s="71"/>
      <c r="G30" s="71"/>
      <c r="H30" s="71"/>
      <c r="I30" s="71"/>
      <c r="J30" s="64"/>
      <c r="K30" s="64"/>
      <c r="L30" s="64"/>
      <c r="M30" s="64"/>
      <c r="N30" s="64"/>
      <c r="O30" s="64"/>
    </row>
    <row r="31" spans="1:15" ht="19.5" customHeight="1">
      <c r="A31" s="71"/>
      <c r="B31" s="71" t="s">
        <v>314</v>
      </c>
      <c r="C31" s="71"/>
      <c r="D31" s="71"/>
      <c r="E31" s="71"/>
      <c r="F31" s="71"/>
      <c r="G31" s="71"/>
      <c r="H31" s="71"/>
      <c r="I31" s="71"/>
      <c r="J31" s="64"/>
      <c r="K31" s="64"/>
      <c r="L31" s="64"/>
      <c r="M31" s="64"/>
      <c r="N31" s="64"/>
      <c r="O31" s="64"/>
    </row>
    <row r="32" spans="1:15" ht="19.5" customHeight="1">
      <c r="A32" s="71"/>
      <c r="B32" s="71" t="s">
        <v>315</v>
      </c>
      <c r="C32" s="71"/>
      <c r="D32" s="71"/>
      <c r="E32" s="71"/>
      <c r="F32" s="71"/>
      <c r="G32" s="71"/>
      <c r="H32" s="71"/>
      <c r="I32" s="71"/>
      <c r="J32" s="64"/>
      <c r="K32" s="64"/>
      <c r="L32" s="64"/>
      <c r="M32" s="64"/>
      <c r="N32" s="64"/>
      <c r="O32" s="64"/>
    </row>
    <row r="33" spans="1:15" ht="19.5" customHeight="1">
      <c r="A33" s="71"/>
      <c r="B33" s="71" t="s">
        <v>319</v>
      </c>
      <c r="C33" s="71"/>
      <c r="D33" s="71"/>
      <c r="E33" s="71"/>
      <c r="F33" s="71"/>
      <c r="G33" s="71"/>
      <c r="H33" s="71"/>
      <c r="I33" s="71"/>
      <c r="J33" s="64"/>
      <c r="K33" s="64"/>
      <c r="L33" s="64"/>
      <c r="M33" s="64"/>
      <c r="N33" s="64"/>
      <c r="O33" s="64"/>
    </row>
    <row r="34" spans="1:15" ht="19.5" customHeight="1">
      <c r="A34" s="72"/>
      <c r="B34" s="71" t="s">
        <v>316</v>
      </c>
      <c r="C34" s="71"/>
      <c r="D34" s="71"/>
      <c r="E34" s="71"/>
      <c r="F34" s="71"/>
      <c r="G34" s="71"/>
      <c r="H34" s="71"/>
      <c r="I34" s="71"/>
    </row>
    <row r="35" spans="1:15" ht="19.5" customHeight="1">
      <c r="A35" s="74"/>
      <c r="B35" s="72"/>
      <c r="C35" s="72"/>
      <c r="D35" s="72"/>
      <c r="E35" s="72"/>
      <c r="F35" s="72"/>
      <c r="G35" s="72"/>
      <c r="H35" s="71"/>
      <c r="I35" s="71"/>
    </row>
    <row r="36" spans="1:15" ht="19.5" customHeight="1">
      <c r="A36" s="71"/>
      <c r="B36" s="72"/>
      <c r="C36" s="72"/>
      <c r="D36" s="72"/>
      <c r="E36" s="72"/>
      <c r="F36" s="72"/>
      <c r="G36" s="72"/>
      <c r="H36" s="71"/>
      <c r="I36" s="71"/>
    </row>
    <row r="37" spans="1:15">
      <c r="A37" s="71"/>
      <c r="B37" s="72"/>
      <c r="C37" s="72"/>
      <c r="D37" s="72"/>
      <c r="E37" s="72"/>
      <c r="F37" s="72"/>
      <c r="G37" s="72"/>
      <c r="H37" s="72"/>
      <c r="I37" s="71"/>
    </row>
    <row r="38" spans="1:15">
      <c r="A38" s="71"/>
      <c r="B38" s="71"/>
      <c r="C38" s="71"/>
      <c r="D38" s="71"/>
      <c r="E38" s="71"/>
      <c r="F38" s="71"/>
      <c r="G38" s="71"/>
      <c r="H38" s="71"/>
      <c r="I38" s="71"/>
    </row>
    <row r="39" spans="1:15">
      <c r="A39" s="71"/>
      <c r="B39" s="71"/>
      <c r="C39" s="71"/>
      <c r="D39" s="71"/>
      <c r="E39" s="71"/>
      <c r="F39" s="71"/>
      <c r="G39" s="71"/>
      <c r="H39" s="71"/>
      <c r="I39" s="71"/>
    </row>
    <row r="40" spans="1:15">
      <c r="A40" s="71"/>
      <c r="B40" s="71"/>
      <c r="C40" s="71"/>
      <c r="D40" s="71"/>
      <c r="E40" s="71"/>
      <c r="F40" s="71"/>
      <c r="G40" s="71"/>
      <c r="H40" s="71"/>
      <c r="I40" s="71"/>
    </row>
    <row r="41" spans="1:15">
      <c r="A41" s="71"/>
      <c r="B41" s="71"/>
      <c r="C41" s="71"/>
      <c r="D41" s="71"/>
      <c r="E41" s="71"/>
      <c r="F41" s="71"/>
      <c r="G41" s="71"/>
      <c r="H41" s="71"/>
      <c r="I41" s="71"/>
    </row>
    <row r="42" spans="1:15">
      <c r="A42" s="71"/>
      <c r="B42" s="71"/>
      <c r="C42" s="71"/>
      <c r="D42" s="71"/>
      <c r="E42" s="71"/>
      <c r="F42" s="71"/>
      <c r="G42" s="71"/>
      <c r="H42" s="71"/>
      <c r="I42" s="71"/>
    </row>
    <row r="43" spans="1:15">
      <c r="A43" s="71"/>
      <c r="B43" s="71"/>
      <c r="C43" s="71"/>
      <c r="D43" s="71"/>
      <c r="E43" s="71"/>
      <c r="F43" s="71"/>
      <c r="G43" s="71"/>
      <c r="H43" s="71"/>
      <c r="I43" s="71"/>
    </row>
    <row r="44" spans="1:15">
      <c r="A44" s="71"/>
      <c r="B44" s="71"/>
      <c r="C44" s="71"/>
      <c r="D44" s="71"/>
      <c r="E44" s="71"/>
      <c r="F44" s="71"/>
      <c r="G44" s="71"/>
      <c r="H44" s="71"/>
      <c r="I44" s="71"/>
    </row>
  </sheetData>
  <mergeCells count="2">
    <mergeCell ref="B3:H3"/>
    <mergeCell ref="B4:H4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7"/>
  <sheetViews>
    <sheetView workbookViewId="0">
      <selection activeCell="A17" sqref="A17"/>
    </sheetView>
  </sheetViews>
  <sheetFormatPr defaultRowHeight="13.5"/>
  <cols>
    <col min="1" max="1" width="14.5" style="1" customWidth="1"/>
    <col min="2" max="2" width="22.5" style="1" customWidth="1"/>
    <col min="3" max="3" width="9" style="1"/>
    <col min="4" max="4" width="11.25" style="1" customWidth="1"/>
    <col min="5" max="256" width="9" style="1"/>
    <col min="257" max="257" width="7.25" style="1" customWidth="1"/>
    <col min="258" max="258" width="22.5" style="1" customWidth="1"/>
    <col min="259" max="512" width="9" style="1"/>
    <col min="513" max="513" width="7.25" style="1" customWidth="1"/>
    <col min="514" max="514" width="22.5" style="1" customWidth="1"/>
    <col min="515" max="768" width="9" style="1"/>
    <col min="769" max="769" width="7.25" style="1" customWidth="1"/>
    <col min="770" max="770" width="22.5" style="1" customWidth="1"/>
    <col min="771" max="1024" width="9" style="1"/>
    <col min="1025" max="1025" width="7.25" style="1" customWidth="1"/>
    <col min="1026" max="1026" width="22.5" style="1" customWidth="1"/>
    <col min="1027" max="1280" width="9" style="1"/>
    <col min="1281" max="1281" width="7.25" style="1" customWidth="1"/>
    <col min="1282" max="1282" width="22.5" style="1" customWidth="1"/>
    <col min="1283" max="1536" width="9" style="1"/>
    <col min="1537" max="1537" width="7.25" style="1" customWidth="1"/>
    <col min="1538" max="1538" width="22.5" style="1" customWidth="1"/>
    <col min="1539" max="1792" width="9" style="1"/>
    <col min="1793" max="1793" width="7.25" style="1" customWidth="1"/>
    <col min="1794" max="1794" width="22.5" style="1" customWidth="1"/>
    <col min="1795" max="2048" width="9" style="1"/>
    <col min="2049" max="2049" width="7.25" style="1" customWidth="1"/>
    <col min="2050" max="2050" width="22.5" style="1" customWidth="1"/>
    <col min="2051" max="2304" width="9" style="1"/>
    <col min="2305" max="2305" width="7.25" style="1" customWidth="1"/>
    <col min="2306" max="2306" width="22.5" style="1" customWidth="1"/>
    <col min="2307" max="2560" width="9" style="1"/>
    <col min="2561" max="2561" width="7.25" style="1" customWidth="1"/>
    <col min="2562" max="2562" width="22.5" style="1" customWidth="1"/>
    <col min="2563" max="2816" width="9" style="1"/>
    <col min="2817" max="2817" width="7.25" style="1" customWidth="1"/>
    <col min="2818" max="2818" width="22.5" style="1" customWidth="1"/>
    <col min="2819" max="3072" width="9" style="1"/>
    <col min="3073" max="3073" width="7.25" style="1" customWidth="1"/>
    <col min="3074" max="3074" width="22.5" style="1" customWidth="1"/>
    <col min="3075" max="3328" width="9" style="1"/>
    <col min="3329" max="3329" width="7.25" style="1" customWidth="1"/>
    <col min="3330" max="3330" width="22.5" style="1" customWidth="1"/>
    <col min="3331" max="3584" width="9" style="1"/>
    <col min="3585" max="3585" width="7.25" style="1" customWidth="1"/>
    <col min="3586" max="3586" width="22.5" style="1" customWidth="1"/>
    <col min="3587" max="3840" width="9" style="1"/>
    <col min="3841" max="3841" width="7.25" style="1" customWidth="1"/>
    <col min="3842" max="3842" width="22.5" style="1" customWidth="1"/>
    <col min="3843" max="4096" width="9" style="1"/>
    <col min="4097" max="4097" width="7.25" style="1" customWidth="1"/>
    <col min="4098" max="4098" width="22.5" style="1" customWidth="1"/>
    <col min="4099" max="4352" width="9" style="1"/>
    <col min="4353" max="4353" width="7.25" style="1" customWidth="1"/>
    <col min="4354" max="4354" width="22.5" style="1" customWidth="1"/>
    <col min="4355" max="4608" width="9" style="1"/>
    <col min="4609" max="4609" width="7.25" style="1" customWidth="1"/>
    <col min="4610" max="4610" width="22.5" style="1" customWidth="1"/>
    <col min="4611" max="4864" width="9" style="1"/>
    <col min="4865" max="4865" width="7.25" style="1" customWidth="1"/>
    <col min="4866" max="4866" width="22.5" style="1" customWidth="1"/>
    <col min="4867" max="5120" width="9" style="1"/>
    <col min="5121" max="5121" width="7.25" style="1" customWidth="1"/>
    <col min="5122" max="5122" width="22.5" style="1" customWidth="1"/>
    <col min="5123" max="5376" width="9" style="1"/>
    <col min="5377" max="5377" width="7.25" style="1" customWidth="1"/>
    <col min="5378" max="5378" width="22.5" style="1" customWidth="1"/>
    <col min="5379" max="5632" width="9" style="1"/>
    <col min="5633" max="5633" width="7.25" style="1" customWidth="1"/>
    <col min="5634" max="5634" width="22.5" style="1" customWidth="1"/>
    <col min="5635" max="5888" width="9" style="1"/>
    <col min="5889" max="5889" width="7.25" style="1" customWidth="1"/>
    <col min="5890" max="5890" width="22.5" style="1" customWidth="1"/>
    <col min="5891" max="6144" width="9" style="1"/>
    <col min="6145" max="6145" width="7.25" style="1" customWidth="1"/>
    <col min="6146" max="6146" width="22.5" style="1" customWidth="1"/>
    <col min="6147" max="6400" width="9" style="1"/>
    <col min="6401" max="6401" width="7.25" style="1" customWidth="1"/>
    <col min="6402" max="6402" width="22.5" style="1" customWidth="1"/>
    <col min="6403" max="6656" width="9" style="1"/>
    <col min="6657" max="6657" width="7.25" style="1" customWidth="1"/>
    <col min="6658" max="6658" width="22.5" style="1" customWidth="1"/>
    <col min="6659" max="6912" width="9" style="1"/>
    <col min="6913" max="6913" width="7.25" style="1" customWidth="1"/>
    <col min="6914" max="6914" width="22.5" style="1" customWidth="1"/>
    <col min="6915" max="7168" width="9" style="1"/>
    <col min="7169" max="7169" width="7.25" style="1" customWidth="1"/>
    <col min="7170" max="7170" width="22.5" style="1" customWidth="1"/>
    <col min="7171" max="7424" width="9" style="1"/>
    <col min="7425" max="7425" width="7.25" style="1" customWidth="1"/>
    <col min="7426" max="7426" width="22.5" style="1" customWidth="1"/>
    <col min="7427" max="7680" width="9" style="1"/>
    <col min="7681" max="7681" width="7.25" style="1" customWidth="1"/>
    <col min="7682" max="7682" width="22.5" style="1" customWidth="1"/>
    <col min="7683" max="7936" width="9" style="1"/>
    <col min="7937" max="7937" width="7.25" style="1" customWidth="1"/>
    <col min="7938" max="7938" width="22.5" style="1" customWidth="1"/>
    <col min="7939" max="8192" width="9" style="1"/>
    <col min="8193" max="8193" width="7.25" style="1" customWidth="1"/>
    <col min="8194" max="8194" width="22.5" style="1" customWidth="1"/>
    <col min="8195" max="8448" width="9" style="1"/>
    <col min="8449" max="8449" width="7.25" style="1" customWidth="1"/>
    <col min="8450" max="8450" width="22.5" style="1" customWidth="1"/>
    <col min="8451" max="8704" width="9" style="1"/>
    <col min="8705" max="8705" width="7.25" style="1" customWidth="1"/>
    <col min="8706" max="8706" width="22.5" style="1" customWidth="1"/>
    <col min="8707" max="8960" width="9" style="1"/>
    <col min="8961" max="8961" width="7.25" style="1" customWidth="1"/>
    <col min="8962" max="8962" width="22.5" style="1" customWidth="1"/>
    <col min="8963" max="9216" width="9" style="1"/>
    <col min="9217" max="9217" width="7.25" style="1" customWidth="1"/>
    <col min="9218" max="9218" width="22.5" style="1" customWidth="1"/>
    <col min="9219" max="9472" width="9" style="1"/>
    <col min="9473" max="9473" width="7.25" style="1" customWidth="1"/>
    <col min="9474" max="9474" width="22.5" style="1" customWidth="1"/>
    <col min="9475" max="9728" width="9" style="1"/>
    <col min="9729" max="9729" width="7.25" style="1" customWidth="1"/>
    <col min="9730" max="9730" width="22.5" style="1" customWidth="1"/>
    <col min="9731" max="9984" width="9" style="1"/>
    <col min="9985" max="9985" width="7.25" style="1" customWidth="1"/>
    <col min="9986" max="9986" width="22.5" style="1" customWidth="1"/>
    <col min="9987" max="10240" width="9" style="1"/>
    <col min="10241" max="10241" width="7.25" style="1" customWidth="1"/>
    <col min="10242" max="10242" width="22.5" style="1" customWidth="1"/>
    <col min="10243" max="10496" width="9" style="1"/>
    <col min="10497" max="10497" width="7.25" style="1" customWidth="1"/>
    <col min="10498" max="10498" width="22.5" style="1" customWidth="1"/>
    <col min="10499" max="10752" width="9" style="1"/>
    <col min="10753" max="10753" width="7.25" style="1" customWidth="1"/>
    <col min="10754" max="10754" width="22.5" style="1" customWidth="1"/>
    <col min="10755" max="11008" width="9" style="1"/>
    <col min="11009" max="11009" width="7.25" style="1" customWidth="1"/>
    <col min="11010" max="11010" width="22.5" style="1" customWidth="1"/>
    <col min="11011" max="11264" width="9" style="1"/>
    <col min="11265" max="11265" width="7.25" style="1" customWidth="1"/>
    <col min="11266" max="11266" width="22.5" style="1" customWidth="1"/>
    <col min="11267" max="11520" width="9" style="1"/>
    <col min="11521" max="11521" width="7.25" style="1" customWidth="1"/>
    <col min="11522" max="11522" width="22.5" style="1" customWidth="1"/>
    <col min="11523" max="11776" width="9" style="1"/>
    <col min="11777" max="11777" width="7.25" style="1" customWidth="1"/>
    <col min="11778" max="11778" width="22.5" style="1" customWidth="1"/>
    <col min="11779" max="12032" width="9" style="1"/>
    <col min="12033" max="12033" width="7.25" style="1" customWidth="1"/>
    <col min="12034" max="12034" width="22.5" style="1" customWidth="1"/>
    <col min="12035" max="12288" width="9" style="1"/>
    <col min="12289" max="12289" width="7.25" style="1" customWidth="1"/>
    <col min="12290" max="12290" width="22.5" style="1" customWidth="1"/>
    <col min="12291" max="12544" width="9" style="1"/>
    <col min="12545" max="12545" width="7.25" style="1" customWidth="1"/>
    <col min="12546" max="12546" width="22.5" style="1" customWidth="1"/>
    <col min="12547" max="12800" width="9" style="1"/>
    <col min="12801" max="12801" width="7.25" style="1" customWidth="1"/>
    <col min="12802" max="12802" width="22.5" style="1" customWidth="1"/>
    <col min="12803" max="13056" width="9" style="1"/>
    <col min="13057" max="13057" width="7.25" style="1" customWidth="1"/>
    <col min="13058" max="13058" width="22.5" style="1" customWidth="1"/>
    <col min="13059" max="13312" width="9" style="1"/>
    <col min="13313" max="13313" width="7.25" style="1" customWidth="1"/>
    <col min="13314" max="13314" width="22.5" style="1" customWidth="1"/>
    <col min="13315" max="13568" width="9" style="1"/>
    <col min="13569" max="13569" width="7.25" style="1" customWidth="1"/>
    <col min="13570" max="13570" width="22.5" style="1" customWidth="1"/>
    <col min="13571" max="13824" width="9" style="1"/>
    <col min="13825" max="13825" width="7.25" style="1" customWidth="1"/>
    <col min="13826" max="13826" width="22.5" style="1" customWidth="1"/>
    <col min="13827" max="14080" width="9" style="1"/>
    <col min="14081" max="14081" width="7.25" style="1" customWidth="1"/>
    <col min="14082" max="14082" width="22.5" style="1" customWidth="1"/>
    <col min="14083" max="14336" width="9" style="1"/>
    <col min="14337" max="14337" width="7.25" style="1" customWidth="1"/>
    <col min="14338" max="14338" width="22.5" style="1" customWidth="1"/>
    <col min="14339" max="14592" width="9" style="1"/>
    <col min="14593" max="14593" width="7.25" style="1" customWidth="1"/>
    <col min="14594" max="14594" width="22.5" style="1" customWidth="1"/>
    <col min="14595" max="14848" width="9" style="1"/>
    <col min="14849" max="14849" width="7.25" style="1" customWidth="1"/>
    <col min="14850" max="14850" width="22.5" style="1" customWidth="1"/>
    <col min="14851" max="15104" width="9" style="1"/>
    <col min="15105" max="15105" width="7.25" style="1" customWidth="1"/>
    <col min="15106" max="15106" width="22.5" style="1" customWidth="1"/>
    <col min="15107" max="15360" width="9" style="1"/>
    <col min="15361" max="15361" width="7.25" style="1" customWidth="1"/>
    <col min="15362" max="15362" width="22.5" style="1" customWidth="1"/>
    <col min="15363" max="15616" width="9" style="1"/>
    <col min="15617" max="15617" width="7.25" style="1" customWidth="1"/>
    <col min="15618" max="15618" width="22.5" style="1" customWidth="1"/>
    <col min="15619" max="15872" width="9" style="1"/>
    <col min="15873" max="15873" width="7.25" style="1" customWidth="1"/>
    <col min="15874" max="15874" width="22.5" style="1" customWidth="1"/>
    <col min="15875" max="16128" width="9" style="1"/>
    <col min="16129" max="16129" width="7.25" style="1" customWidth="1"/>
    <col min="16130" max="16130" width="22.5" style="1" customWidth="1"/>
    <col min="16131" max="16384" width="9" style="1"/>
  </cols>
  <sheetData>
    <row r="1" spans="1:7" ht="15.75" customHeight="1">
      <c r="A1" s="13" t="s">
        <v>114</v>
      </c>
      <c r="B1" s="4"/>
      <c r="C1" s="4"/>
    </row>
    <row r="2" spans="1:7" ht="15.75" customHeight="1">
      <c r="A2" s="112" t="s">
        <v>3</v>
      </c>
      <c r="B2" s="112" t="s">
        <v>4</v>
      </c>
      <c r="C2" s="280" t="s">
        <v>5</v>
      </c>
      <c r="D2" s="281"/>
    </row>
    <row r="3" spans="1:7" ht="15.75" customHeight="1">
      <c r="A3" s="14" t="s">
        <v>226</v>
      </c>
      <c r="B3" s="17">
        <v>44377</v>
      </c>
      <c r="C3" s="284" t="s">
        <v>187</v>
      </c>
      <c r="D3" s="285"/>
    </row>
    <row r="4" spans="1:7" ht="15.75" customHeight="1">
      <c r="A4" s="66" t="s">
        <v>238</v>
      </c>
      <c r="B4" s="113">
        <v>44469</v>
      </c>
      <c r="C4" s="112"/>
      <c r="D4" s="67"/>
    </row>
    <row r="5" spans="1:7" ht="15.75" customHeight="1">
      <c r="A5" s="66" t="s">
        <v>227</v>
      </c>
      <c r="B5" s="15">
        <v>44558</v>
      </c>
      <c r="C5" s="16"/>
      <c r="D5" s="65"/>
    </row>
    <row r="6" spans="1:7" ht="15.75" customHeight="1">
      <c r="A6" s="66" t="s">
        <v>228</v>
      </c>
      <c r="B6" s="15">
        <v>44651</v>
      </c>
      <c r="C6" s="16"/>
      <c r="D6" s="65"/>
    </row>
    <row r="7" spans="1:7">
      <c r="A7" s="4"/>
      <c r="B7" s="4"/>
      <c r="C7" s="4"/>
      <c r="D7" s="4"/>
    </row>
    <row r="8" spans="1:7">
      <c r="A8" s="2" t="s">
        <v>0</v>
      </c>
      <c r="B8" s="2"/>
      <c r="C8" s="2"/>
      <c r="D8" s="2"/>
      <c r="E8" s="2"/>
      <c r="F8" s="3"/>
      <c r="G8" s="2"/>
    </row>
    <row r="9" spans="1:7">
      <c r="A9" s="2"/>
      <c r="B9" s="2"/>
      <c r="C9" s="2"/>
      <c r="D9" s="2"/>
      <c r="E9" s="2"/>
      <c r="F9" s="282" t="s">
        <v>2</v>
      </c>
      <c r="G9" s="283"/>
    </row>
    <row r="10" spans="1:7">
      <c r="A10" s="2" t="s">
        <v>200</v>
      </c>
      <c r="B10" s="2"/>
      <c r="C10" s="2"/>
      <c r="D10" s="2"/>
      <c r="E10" s="2"/>
      <c r="F10" s="2"/>
      <c r="G10" s="2"/>
    </row>
    <row r="11" spans="1:7">
      <c r="A11" s="2" t="s">
        <v>115</v>
      </c>
      <c r="B11" s="2"/>
      <c r="C11" s="2"/>
      <c r="D11" s="2"/>
      <c r="E11" s="2"/>
      <c r="F11" s="2"/>
      <c r="G11" s="2"/>
    </row>
    <row r="12" spans="1:7">
      <c r="A12" s="2" t="s">
        <v>243</v>
      </c>
      <c r="B12" s="2"/>
      <c r="C12" s="2"/>
      <c r="D12" s="2"/>
      <c r="E12" s="2"/>
      <c r="F12" s="2"/>
      <c r="G12" s="2"/>
    </row>
    <row r="13" spans="1:7">
      <c r="A13" s="2" t="s">
        <v>117</v>
      </c>
      <c r="B13" s="2"/>
      <c r="C13" s="2"/>
      <c r="D13" s="2"/>
      <c r="E13" s="2"/>
      <c r="F13" s="2"/>
      <c r="G13" s="2"/>
    </row>
    <row r="14" spans="1:7">
      <c r="A14" s="2" t="s">
        <v>118</v>
      </c>
      <c r="B14" s="2"/>
      <c r="C14" s="2"/>
      <c r="D14" s="2"/>
      <c r="E14" s="2"/>
      <c r="F14" s="282" t="s">
        <v>1</v>
      </c>
      <c r="G14" s="283"/>
    </row>
    <row r="15" spans="1:7">
      <c r="A15" s="2" t="s">
        <v>116</v>
      </c>
      <c r="B15" s="2"/>
      <c r="C15" s="2"/>
      <c r="D15" s="2"/>
      <c r="E15" s="2"/>
      <c r="F15" s="2"/>
      <c r="G15" s="2"/>
    </row>
    <row r="16" spans="1:7">
      <c r="A16" s="2"/>
      <c r="B16" s="2"/>
      <c r="C16" s="2"/>
      <c r="D16" s="2"/>
      <c r="E16" s="2"/>
      <c r="F16" s="2"/>
      <c r="G16" s="2"/>
    </row>
    <row r="17" spans="1:4">
      <c r="A17" s="4"/>
      <c r="B17" s="4"/>
      <c r="C17" s="4"/>
      <c r="D17" s="4"/>
    </row>
  </sheetData>
  <mergeCells count="4">
    <mergeCell ref="C2:D2"/>
    <mergeCell ref="F9:G9"/>
    <mergeCell ref="F14:G14"/>
    <mergeCell ref="C3:D3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workbookViewId="0">
      <selection activeCell="F21" sqref="F21"/>
    </sheetView>
  </sheetViews>
  <sheetFormatPr defaultColWidth="11" defaultRowHeight="12.75"/>
  <cols>
    <col min="1" max="1" width="3.5" style="18" customWidth="1"/>
    <col min="2" max="2" width="4.25" style="18" customWidth="1"/>
    <col min="3" max="3" width="23" style="18" customWidth="1"/>
    <col min="4" max="4" width="19.875" style="18" customWidth="1"/>
    <col min="5" max="5" width="13.625" style="18" customWidth="1"/>
    <col min="6" max="6" width="11.125" style="18" customWidth="1"/>
    <col min="7" max="7" width="21.75" style="18" customWidth="1"/>
    <col min="8" max="8" width="20" style="18" customWidth="1"/>
    <col min="9" max="9" width="6.625" style="18" customWidth="1"/>
    <col min="10" max="10" width="3.5" style="18" customWidth="1"/>
    <col min="11" max="11" width="21.25" style="18" customWidth="1"/>
    <col min="12" max="12" width="28" style="18" customWidth="1"/>
    <col min="13" max="13" width="27.625" style="18" customWidth="1"/>
    <col min="14" max="14" width="14.5" style="18" customWidth="1"/>
    <col min="15" max="15" width="9.75" style="18" customWidth="1"/>
    <col min="16" max="16" width="11" style="18"/>
    <col min="17" max="17" width="9.25" style="18" customWidth="1"/>
    <col min="18" max="16384" width="11" style="18"/>
  </cols>
  <sheetData>
    <row r="1" spans="1:18" ht="13.5" thickBot="1">
      <c r="A1" s="80" t="s">
        <v>122</v>
      </c>
      <c r="B1" s="81"/>
      <c r="C1" s="81"/>
      <c r="D1" s="81"/>
      <c r="E1" s="81"/>
      <c r="F1" s="81"/>
      <c r="G1" s="81"/>
      <c r="H1" s="81"/>
      <c r="I1" s="96"/>
      <c r="J1" s="80" t="s">
        <v>123</v>
      </c>
      <c r="K1" s="81"/>
      <c r="L1" s="81"/>
      <c r="M1" s="81"/>
      <c r="N1" s="81"/>
      <c r="O1" s="81"/>
    </row>
    <row r="2" spans="1:18" ht="13.5" thickBot="1">
      <c r="A2" s="114"/>
      <c r="B2" s="115" t="s">
        <v>124</v>
      </c>
      <c r="C2" s="116"/>
      <c r="D2" s="115" t="s">
        <v>125</v>
      </c>
      <c r="E2" s="115"/>
      <c r="F2" s="117"/>
      <c r="G2" s="115" t="s">
        <v>126</v>
      </c>
      <c r="H2" s="116"/>
      <c r="I2" s="96"/>
      <c r="J2" s="118"/>
      <c r="K2" s="83" t="s">
        <v>124</v>
      </c>
      <c r="L2" s="120" t="s">
        <v>125</v>
      </c>
      <c r="M2" s="119"/>
      <c r="N2" s="87"/>
      <c r="O2" s="183" t="s">
        <v>127</v>
      </c>
    </row>
    <row r="3" spans="1:18">
      <c r="A3" s="121">
        <v>1</v>
      </c>
      <c r="B3" s="19" t="s">
        <v>128</v>
      </c>
      <c r="C3" s="90"/>
      <c r="D3" s="118" t="s">
        <v>129</v>
      </c>
      <c r="E3" s="119" t="s">
        <v>130</v>
      </c>
      <c r="F3" s="122"/>
      <c r="G3" s="119" t="s">
        <v>131</v>
      </c>
      <c r="H3" s="87" t="s">
        <v>132</v>
      </c>
      <c r="I3" s="96"/>
      <c r="J3" s="118">
        <v>1</v>
      </c>
      <c r="K3" s="119" t="s">
        <v>128</v>
      </c>
      <c r="L3" s="123" t="s">
        <v>133</v>
      </c>
      <c r="M3" s="119" t="s">
        <v>134</v>
      </c>
      <c r="N3" s="124" t="s">
        <v>135</v>
      </c>
      <c r="O3" s="87"/>
      <c r="P3" s="125"/>
    </row>
    <row r="4" spans="1:18">
      <c r="A4" s="121"/>
      <c r="B4" s="19"/>
      <c r="C4" s="90"/>
      <c r="D4" s="121"/>
      <c r="E4" s="19"/>
      <c r="F4" s="126"/>
      <c r="G4" s="19" t="s">
        <v>136</v>
      </c>
      <c r="H4" s="90"/>
      <c r="I4" s="96"/>
      <c r="J4" s="121"/>
      <c r="K4" s="19"/>
      <c r="L4" s="127"/>
      <c r="M4" s="19" t="s">
        <v>136</v>
      </c>
      <c r="N4" s="128" t="s">
        <v>239</v>
      </c>
      <c r="O4" s="90" t="s">
        <v>194</v>
      </c>
      <c r="P4" s="125" t="s">
        <v>137</v>
      </c>
      <c r="Q4" s="18" t="s">
        <v>194</v>
      </c>
    </row>
    <row r="5" spans="1:18">
      <c r="A5" s="121"/>
      <c r="B5" s="19"/>
      <c r="C5" s="90"/>
      <c r="D5" s="121"/>
      <c r="E5" s="19"/>
      <c r="F5" s="126"/>
      <c r="G5" s="19"/>
      <c r="H5" s="90"/>
      <c r="I5" s="96"/>
      <c r="J5" s="121"/>
      <c r="K5" s="19"/>
      <c r="L5" s="127" t="s">
        <v>138</v>
      </c>
      <c r="M5" s="19" t="s">
        <v>240</v>
      </c>
      <c r="N5" s="129" t="s">
        <v>244</v>
      </c>
      <c r="O5" s="130" t="s">
        <v>139</v>
      </c>
      <c r="P5" s="125" t="s">
        <v>140</v>
      </c>
      <c r="Q5" s="18" t="s">
        <v>194</v>
      </c>
    </row>
    <row r="6" spans="1:18">
      <c r="A6" s="131">
        <v>2</v>
      </c>
      <c r="B6" s="132" t="s">
        <v>141</v>
      </c>
      <c r="C6" s="92"/>
      <c r="D6" s="131" t="s">
        <v>142</v>
      </c>
      <c r="E6" s="132" t="s">
        <v>143</v>
      </c>
      <c r="F6" s="133"/>
      <c r="G6" s="132" t="s">
        <v>144</v>
      </c>
      <c r="H6" s="92"/>
      <c r="I6" s="96"/>
      <c r="J6" s="131">
        <v>2</v>
      </c>
      <c r="K6" s="132" t="s">
        <v>141</v>
      </c>
      <c r="L6" s="134" t="s">
        <v>145</v>
      </c>
      <c r="M6" s="132" t="s">
        <v>253</v>
      </c>
      <c r="N6" s="128" t="s">
        <v>254</v>
      </c>
      <c r="O6" s="90" t="s">
        <v>139</v>
      </c>
      <c r="P6" s="125" t="s">
        <v>146</v>
      </c>
      <c r="Q6" s="125" t="s">
        <v>194</v>
      </c>
    </row>
    <row r="7" spans="1:18">
      <c r="A7" s="135"/>
      <c r="B7" s="136"/>
      <c r="C7" s="89" t="s">
        <v>147</v>
      </c>
      <c r="D7" s="135" t="s">
        <v>142</v>
      </c>
      <c r="E7" s="136" t="s">
        <v>143</v>
      </c>
      <c r="F7" s="137" t="s">
        <v>148</v>
      </c>
      <c r="G7" s="136" t="s">
        <v>149</v>
      </c>
      <c r="H7" s="89"/>
      <c r="I7" s="96"/>
      <c r="J7" s="121"/>
      <c r="K7" s="19"/>
      <c r="L7" s="127" t="s">
        <v>194</v>
      </c>
      <c r="M7" s="19" t="s">
        <v>201</v>
      </c>
      <c r="N7" s="128" t="s">
        <v>201</v>
      </c>
      <c r="O7" s="90" t="s">
        <v>194</v>
      </c>
      <c r="P7" s="125"/>
    </row>
    <row r="8" spans="1:18">
      <c r="A8" s="121">
        <v>3</v>
      </c>
      <c r="B8" s="19" t="s">
        <v>8</v>
      </c>
      <c r="C8" s="90"/>
      <c r="D8" s="121"/>
      <c r="E8" s="19"/>
      <c r="F8" s="126"/>
      <c r="G8" s="19"/>
      <c r="H8" s="90"/>
      <c r="I8" s="96"/>
      <c r="J8" s="131">
        <v>3</v>
      </c>
      <c r="K8" s="132" t="s">
        <v>8</v>
      </c>
      <c r="L8" s="134" t="s">
        <v>194</v>
      </c>
      <c r="M8" s="134" t="s">
        <v>194</v>
      </c>
      <c r="N8" s="92" t="s">
        <v>194</v>
      </c>
      <c r="O8" s="92" t="s">
        <v>201</v>
      </c>
      <c r="P8" s="125"/>
    </row>
    <row r="9" spans="1:18">
      <c r="A9" s="121"/>
      <c r="B9" s="19"/>
      <c r="C9" s="90" t="s">
        <v>150</v>
      </c>
      <c r="D9" s="121" t="s">
        <v>151</v>
      </c>
      <c r="E9" s="19"/>
      <c r="F9" s="126"/>
      <c r="G9" s="19" t="s">
        <v>152</v>
      </c>
      <c r="H9" s="90"/>
      <c r="I9" s="96"/>
      <c r="J9" s="121"/>
      <c r="K9" s="19"/>
      <c r="L9" s="127" t="s">
        <v>241</v>
      </c>
      <c r="M9" s="127" t="s">
        <v>153</v>
      </c>
      <c r="N9" s="90" t="s">
        <v>242</v>
      </c>
      <c r="O9" s="90" t="s">
        <v>194</v>
      </c>
      <c r="P9" s="125" t="s">
        <v>154</v>
      </c>
    </row>
    <row r="10" spans="1:18">
      <c r="A10" s="121"/>
      <c r="B10" s="19"/>
      <c r="C10" s="90" t="s">
        <v>155</v>
      </c>
      <c r="D10" s="121" t="s">
        <v>156</v>
      </c>
      <c r="E10" s="19"/>
      <c r="F10" s="126"/>
      <c r="G10" s="19" t="s">
        <v>157</v>
      </c>
      <c r="H10" s="90"/>
      <c r="I10" s="96"/>
      <c r="J10" s="135"/>
      <c r="K10" s="136"/>
      <c r="L10" s="138" t="s">
        <v>214</v>
      </c>
      <c r="M10" s="138" t="s">
        <v>215</v>
      </c>
      <c r="N10" s="89" t="s">
        <v>216</v>
      </c>
      <c r="O10" s="89" t="s">
        <v>201</v>
      </c>
      <c r="P10" s="125" t="s">
        <v>201</v>
      </c>
      <c r="Q10" s="18" t="s">
        <v>194</v>
      </c>
    </row>
    <row r="11" spans="1:18">
      <c r="A11" s="121"/>
      <c r="B11" s="19"/>
      <c r="C11" s="90" t="s">
        <v>158</v>
      </c>
      <c r="D11" s="121" t="s">
        <v>159</v>
      </c>
      <c r="E11" s="19"/>
      <c r="F11" s="126"/>
      <c r="G11" s="19" t="s">
        <v>160</v>
      </c>
      <c r="H11" s="90"/>
      <c r="I11" s="96"/>
      <c r="J11" s="121">
        <v>4</v>
      </c>
      <c r="K11" s="19" t="s">
        <v>9</v>
      </c>
      <c r="L11" s="127" t="s">
        <v>161</v>
      </c>
      <c r="M11" s="19" t="s">
        <v>253</v>
      </c>
      <c r="N11" s="128" t="s">
        <v>254</v>
      </c>
      <c r="O11" s="90" t="s">
        <v>139</v>
      </c>
      <c r="P11" s="125" t="s">
        <v>146</v>
      </c>
      <c r="Q11" s="18" t="s">
        <v>194</v>
      </c>
    </row>
    <row r="12" spans="1:18">
      <c r="A12" s="121"/>
      <c r="B12" s="19"/>
      <c r="C12" s="90" t="s">
        <v>162</v>
      </c>
      <c r="D12" s="121" t="s">
        <v>159</v>
      </c>
      <c r="E12" s="19"/>
      <c r="F12" s="126"/>
      <c r="G12" s="19" t="s">
        <v>160</v>
      </c>
      <c r="H12" s="90"/>
      <c r="I12" s="96"/>
      <c r="J12" s="135"/>
      <c r="K12" s="136"/>
      <c r="L12" s="138" t="s">
        <v>163</v>
      </c>
      <c r="M12" s="136"/>
      <c r="N12" s="129"/>
      <c r="O12" s="89"/>
      <c r="P12" s="125"/>
      <c r="Q12" s="125" t="s">
        <v>194</v>
      </c>
    </row>
    <row r="13" spans="1:18">
      <c r="A13" s="131">
        <v>4</v>
      </c>
      <c r="B13" s="132" t="s">
        <v>9</v>
      </c>
      <c r="C13" s="92"/>
      <c r="D13" s="131" t="s">
        <v>164</v>
      </c>
      <c r="E13" s="132" t="s">
        <v>165</v>
      </c>
      <c r="F13" s="133"/>
      <c r="G13" s="132" t="s">
        <v>166</v>
      </c>
      <c r="H13" s="92"/>
      <c r="I13" s="96"/>
      <c r="J13" s="121">
        <v>5</v>
      </c>
      <c r="K13" s="19" t="s">
        <v>167</v>
      </c>
      <c r="L13" s="127" t="s">
        <v>255</v>
      </c>
      <c r="M13" s="19" t="s">
        <v>168</v>
      </c>
      <c r="N13" s="128" t="s">
        <v>254</v>
      </c>
      <c r="O13" s="90" t="s">
        <v>139</v>
      </c>
      <c r="P13" s="125" t="s">
        <v>140</v>
      </c>
      <c r="Q13" s="18" t="s">
        <v>194</v>
      </c>
      <c r="R13" s="18" t="s">
        <v>201</v>
      </c>
    </row>
    <row r="14" spans="1:18">
      <c r="A14" s="135"/>
      <c r="B14" s="136"/>
      <c r="C14" s="89" t="s">
        <v>147</v>
      </c>
      <c r="D14" s="135" t="s">
        <v>161</v>
      </c>
      <c r="E14" s="136" t="s">
        <v>163</v>
      </c>
      <c r="F14" s="137"/>
      <c r="G14" s="136" t="s">
        <v>149</v>
      </c>
      <c r="H14" s="89"/>
      <c r="I14" s="96"/>
      <c r="J14" s="131">
        <v>6</v>
      </c>
      <c r="K14" s="132" t="s">
        <v>169</v>
      </c>
      <c r="L14" s="134" t="s">
        <v>256</v>
      </c>
      <c r="M14" s="132" t="s">
        <v>257</v>
      </c>
      <c r="N14" s="139" t="s">
        <v>258</v>
      </c>
      <c r="O14" s="92" t="s">
        <v>139</v>
      </c>
      <c r="P14" s="125" t="s">
        <v>140</v>
      </c>
      <c r="Q14" s="18" t="s">
        <v>194</v>
      </c>
    </row>
    <row r="15" spans="1:18" ht="13.5" thickBot="1">
      <c r="A15" s="121">
        <v>5</v>
      </c>
      <c r="B15" s="19" t="s">
        <v>170</v>
      </c>
      <c r="C15" s="90"/>
      <c r="D15" s="121" t="s">
        <v>171</v>
      </c>
      <c r="E15" s="19"/>
      <c r="F15" s="126"/>
      <c r="G15" s="19"/>
      <c r="H15" s="90"/>
      <c r="I15" s="96"/>
      <c r="J15" s="140">
        <v>7</v>
      </c>
      <c r="K15" s="141" t="s">
        <v>172</v>
      </c>
      <c r="L15" s="142" t="s">
        <v>255</v>
      </c>
      <c r="M15" s="141" t="s">
        <v>168</v>
      </c>
      <c r="N15" s="143" t="s">
        <v>254</v>
      </c>
      <c r="O15" s="144" t="s">
        <v>139</v>
      </c>
      <c r="P15" s="125" t="s">
        <v>140</v>
      </c>
      <c r="Q15" s="18" t="s">
        <v>194</v>
      </c>
    </row>
    <row r="16" spans="1:18" ht="13.5" thickBot="1">
      <c r="A16" s="140">
        <v>6</v>
      </c>
      <c r="B16" s="141" t="s">
        <v>169</v>
      </c>
      <c r="C16" s="144"/>
      <c r="D16" s="140" t="s">
        <v>173</v>
      </c>
      <c r="E16" s="141"/>
      <c r="F16" s="145"/>
      <c r="G16" s="141" t="s">
        <v>160</v>
      </c>
      <c r="H16" s="144" t="s">
        <v>259</v>
      </c>
      <c r="I16" s="96"/>
      <c r="Q16" s="18" t="s">
        <v>194</v>
      </c>
    </row>
    <row r="17" spans="1:11">
      <c r="A17" s="118"/>
      <c r="B17" s="146" t="s">
        <v>202</v>
      </c>
      <c r="C17" s="87" t="s">
        <v>174</v>
      </c>
      <c r="D17" s="119"/>
      <c r="E17" s="119"/>
      <c r="F17" s="122"/>
      <c r="G17" s="120"/>
      <c r="H17" s="87"/>
      <c r="I17" s="96"/>
    </row>
    <row r="18" spans="1:11">
      <c r="A18" s="147" t="s">
        <v>175</v>
      </c>
      <c r="B18" s="148" t="s">
        <v>203</v>
      </c>
      <c r="C18" s="90" t="s">
        <v>176</v>
      </c>
      <c r="D18" s="19" t="s">
        <v>204</v>
      </c>
      <c r="E18" s="19"/>
      <c r="F18" s="126"/>
      <c r="G18" s="149"/>
      <c r="H18" s="90"/>
      <c r="I18" s="96"/>
    </row>
    <row r="19" spans="1:11">
      <c r="A19" s="147"/>
      <c r="B19" s="148" t="s">
        <v>205</v>
      </c>
      <c r="C19" s="90" t="s">
        <v>177</v>
      </c>
      <c r="D19" s="19" t="s">
        <v>206</v>
      </c>
      <c r="E19" s="19"/>
      <c r="F19" s="126"/>
      <c r="G19" s="149"/>
      <c r="H19" s="90"/>
      <c r="I19" s="96"/>
    </row>
    <row r="20" spans="1:11">
      <c r="A20" s="147" t="s">
        <v>178</v>
      </c>
      <c r="B20" s="148" t="s">
        <v>207</v>
      </c>
      <c r="C20" s="90" t="s">
        <v>179</v>
      </c>
      <c r="D20" s="19" t="s">
        <v>180</v>
      </c>
      <c r="E20" s="19"/>
      <c r="F20" s="126"/>
      <c r="G20" s="149"/>
      <c r="H20" s="90"/>
      <c r="I20" s="96" t="s">
        <v>194</v>
      </c>
      <c r="J20" s="96"/>
      <c r="K20" s="96"/>
    </row>
    <row r="21" spans="1:11">
      <c r="A21" s="147"/>
      <c r="B21" s="148" t="s">
        <v>208</v>
      </c>
      <c r="C21" s="90" t="s">
        <v>181</v>
      </c>
      <c r="D21" s="19" t="s">
        <v>182</v>
      </c>
      <c r="E21" s="19"/>
      <c r="F21" s="126"/>
      <c r="G21" s="149"/>
      <c r="H21" s="90"/>
      <c r="I21" s="96"/>
      <c r="J21" s="96"/>
      <c r="K21" s="96"/>
    </row>
    <row r="22" spans="1:11">
      <c r="A22" s="121"/>
      <c r="B22" s="148" t="s">
        <v>209</v>
      </c>
      <c r="C22" s="90" t="s">
        <v>183</v>
      </c>
      <c r="D22" s="19" t="s">
        <v>171</v>
      </c>
      <c r="E22" s="19"/>
      <c r="F22" s="126"/>
      <c r="G22" s="149"/>
      <c r="H22" s="90"/>
      <c r="I22" s="96"/>
      <c r="J22" s="96"/>
      <c r="K22" s="96"/>
    </row>
    <row r="23" spans="1:11" ht="13.5" thickBot="1">
      <c r="A23" s="150"/>
      <c r="B23" s="85" t="s">
        <v>210</v>
      </c>
      <c r="C23" s="94" t="s">
        <v>184</v>
      </c>
      <c r="D23" s="151"/>
      <c r="E23" s="151"/>
      <c r="F23" s="152"/>
      <c r="G23" s="153"/>
      <c r="H23" s="94"/>
      <c r="I23" s="96"/>
      <c r="J23" s="96"/>
      <c r="K23" s="96"/>
    </row>
    <row r="24" spans="1:11">
      <c r="I24" s="96"/>
      <c r="J24" s="96"/>
      <c r="K24" s="96"/>
    </row>
    <row r="25" spans="1:11">
      <c r="I25" s="96"/>
      <c r="J25" s="96"/>
      <c r="K25" s="96"/>
    </row>
    <row r="26" spans="1:11">
      <c r="I26" s="96"/>
      <c r="J26" s="96"/>
      <c r="K26" s="96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workbookViewId="0">
      <selection activeCell="J14" sqref="J14"/>
    </sheetView>
  </sheetViews>
  <sheetFormatPr defaultColWidth="11" defaultRowHeight="12.75"/>
  <cols>
    <col min="1" max="1" width="8.375" style="18" customWidth="1"/>
    <col min="2" max="2" width="9.75" style="18" customWidth="1"/>
    <col min="3" max="3" width="12.125" style="18" hidden="1" customWidth="1"/>
    <col min="4" max="11" width="12.5" style="18" customWidth="1"/>
    <col min="12" max="12" width="9.5" style="18" customWidth="1"/>
    <col min="13" max="16384" width="11" style="18"/>
  </cols>
  <sheetData>
    <row r="1" spans="1:21" ht="13.5" customHeight="1" thickBot="1">
      <c r="A1" s="80" t="s">
        <v>217</v>
      </c>
      <c r="B1" s="81"/>
      <c r="C1" s="81"/>
      <c r="D1" s="81"/>
      <c r="E1" s="81"/>
      <c r="F1" s="81"/>
      <c r="G1" s="81"/>
      <c r="H1" s="81"/>
      <c r="I1" s="81"/>
      <c r="J1" s="175" t="s">
        <v>62</v>
      </c>
      <c r="K1" s="175"/>
      <c r="L1" s="81"/>
    </row>
    <row r="2" spans="1:21" ht="13.5" customHeight="1">
      <c r="A2" s="286" t="s">
        <v>63</v>
      </c>
      <c r="B2" s="287"/>
      <c r="C2" s="84" t="s">
        <v>64</v>
      </c>
      <c r="D2" s="84" t="s">
        <v>65</v>
      </c>
      <c r="E2" s="84" t="s">
        <v>66</v>
      </c>
      <c r="F2" s="84" t="s">
        <v>67</v>
      </c>
      <c r="G2" s="84" t="s">
        <v>68</v>
      </c>
      <c r="H2" s="84" t="s">
        <v>199</v>
      </c>
      <c r="I2" s="84" t="s">
        <v>191</v>
      </c>
      <c r="J2" s="84" t="s">
        <v>218</v>
      </c>
      <c r="K2" s="265" t="s">
        <v>230</v>
      </c>
      <c r="L2" s="81"/>
      <c r="N2" s="18" t="s">
        <v>194</v>
      </c>
      <c r="O2" s="18" t="s">
        <v>194</v>
      </c>
      <c r="P2" s="18" t="s">
        <v>194</v>
      </c>
    </row>
    <row r="3" spans="1:21" ht="13.5" customHeight="1" thickBot="1">
      <c r="A3" s="288"/>
      <c r="B3" s="289"/>
      <c r="C3" s="86" t="s">
        <v>69</v>
      </c>
      <c r="D3" s="86" t="s">
        <v>70</v>
      </c>
      <c r="E3" s="86" t="s">
        <v>71</v>
      </c>
      <c r="F3" s="86" t="s">
        <v>72</v>
      </c>
      <c r="G3" s="86" t="s">
        <v>73</v>
      </c>
      <c r="H3" s="86" t="s">
        <v>121</v>
      </c>
      <c r="I3" s="86" t="s">
        <v>192</v>
      </c>
      <c r="J3" s="86" t="s">
        <v>219</v>
      </c>
      <c r="K3" s="211" t="s">
        <v>231</v>
      </c>
      <c r="L3" s="178"/>
      <c r="N3" s="18" t="s">
        <v>194</v>
      </c>
      <c r="P3" s="18" t="s">
        <v>194</v>
      </c>
      <c r="R3" s="18" t="s">
        <v>194</v>
      </c>
    </row>
    <row r="4" spans="1:21" ht="13.5" customHeight="1">
      <c r="A4" s="82" t="s">
        <v>74</v>
      </c>
      <c r="B4" s="87" t="s">
        <v>75</v>
      </c>
      <c r="C4" s="76">
        <f t="shared" ref="C4:I4" si="0">C16*10</f>
        <v>5234183</v>
      </c>
      <c r="D4" s="76">
        <f t="shared" si="0"/>
        <v>5407394</v>
      </c>
      <c r="E4" s="76">
        <f t="shared" si="0"/>
        <v>5448272</v>
      </c>
      <c r="F4" s="76">
        <f t="shared" si="0"/>
        <v>5557219</v>
      </c>
      <c r="G4" s="76">
        <f t="shared" si="0"/>
        <v>5563037</v>
      </c>
      <c r="H4" s="76">
        <f t="shared" si="0"/>
        <v>5573053</v>
      </c>
      <c r="I4" s="76">
        <f t="shared" si="0"/>
        <v>5355462</v>
      </c>
      <c r="J4" s="266">
        <f>ROUND(I4*(100+J5)/100,0)</f>
        <v>5430438</v>
      </c>
      <c r="K4" s="267">
        <f>ROUND(J4*(100+K5)/100,0)</f>
        <v>5609642</v>
      </c>
      <c r="L4" s="179"/>
    </row>
    <row r="5" spans="1:21" ht="13.5" customHeight="1">
      <c r="A5" s="88"/>
      <c r="B5" s="89" t="s">
        <v>260</v>
      </c>
      <c r="C5" s="75" t="e">
        <f>ROUND((C4-#REF!)/#REF!*100,1)</f>
        <v>#REF!</v>
      </c>
      <c r="D5" s="75">
        <f t="shared" ref="D5:I5" si="1">ROUND((D4-C4)/C4*100,1)</f>
        <v>3.3</v>
      </c>
      <c r="E5" s="75">
        <f t="shared" si="1"/>
        <v>0.8</v>
      </c>
      <c r="F5" s="75">
        <f t="shared" si="1"/>
        <v>2</v>
      </c>
      <c r="G5" s="75">
        <f t="shared" si="1"/>
        <v>0.1</v>
      </c>
      <c r="H5" s="75">
        <f t="shared" si="1"/>
        <v>0.2</v>
      </c>
      <c r="I5" s="75">
        <f t="shared" si="1"/>
        <v>-3.9</v>
      </c>
      <c r="J5" s="194">
        <v>1.4</v>
      </c>
      <c r="K5" s="195">
        <v>3.3</v>
      </c>
      <c r="L5" s="179"/>
      <c r="M5" s="18" t="s">
        <v>194</v>
      </c>
      <c r="P5" s="18" t="s">
        <v>201</v>
      </c>
    </row>
    <row r="6" spans="1:21" ht="13.5" customHeight="1">
      <c r="A6" s="88"/>
      <c r="B6" s="90" t="s">
        <v>76</v>
      </c>
      <c r="C6" s="77">
        <f t="shared" ref="C6:I6" si="2">C17*10</f>
        <v>5301916</v>
      </c>
      <c r="D6" s="77">
        <f t="shared" si="2"/>
        <v>5394093</v>
      </c>
      <c r="E6" s="77">
        <f t="shared" si="2"/>
        <v>5434625</v>
      </c>
      <c r="F6" s="77">
        <f t="shared" si="2"/>
        <v>5532148</v>
      </c>
      <c r="G6" s="77">
        <f t="shared" si="2"/>
        <v>5542603</v>
      </c>
      <c r="H6" s="77">
        <f t="shared" si="2"/>
        <v>5506254</v>
      </c>
      <c r="I6" s="77">
        <f t="shared" si="2"/>
        <v>5257669</v>
      </c>
      <c r="J6" s="268">
        <f>ROUND(I6*(J7+100)/100,0)</f>
        <v>5383853</v>
      </c>
      <c r="K6" s="269">
        <f>ROUND(J6*(K7+100)/100,0)</f>
        <v>5507682</v>
      </c>
      <c r="L6" s="179"/>
      <c r="P6" s="18" t="s">
        <v>194</v>
      </c>
    </row>
    <row r="7" spans="1:21" ht="13.5" customHeight="1">
      <c r="A7" s="88"/>
      <c r="B7" s="196" t="s">
        <v>261</v>
      </c>
      <c r="C7" s="75" t="e">
        <f>ROUND((C6-#REF!)/#REF!*100,1)</f>
        <v>#REF!</v>
      </c>
      <c r="D7" s="75">
        <f t="shared" ref="D7:I7" si="3">ROUND((D6-C6)/C6*100,1)</f>
        <v>1.7</v>
      </c>
      <c r="E7" s="75">
        <f t="shared" si="3"/>
        <v>0.8</v>
      </c>
      <c r="F7" s="75">
        <f t="shared" si="3"/>
        <v>1.8</v>
      </c>
      <c r="G7" s="75">
        <f t="shared" si="3"/>
        <v>0.2</v>
      </c>
      <c r="H7" s="75">
        <f t="shared" si="3"/>
        <v>-0.7</v>
      </c>
      <c r="I7" s="75">
        <f t="shared" si="3"/>
        <v>-4.5</v>
      </c>
      <c r="J7" s="75">
        <v>2.4</v>
      </c>
      <c r="K7" s="197">
        <v>2.2999999999999998</v>
      </c>
      <c r="L7" s="179"/>
    </row>
    <row r="8" spans="1:21" ht="13.5" customHeight="1">
      <c r="A8" s="91" t="s">
        <v>77</v>
      </c>
      <c r="B8" s="92" t="s">
        <v>75</v>
      </c>
      <c r="C8" s="79">
        <f t="shared" ref="C8:H8" si="4">C19/100</f>
        <v>205676.96</v>
      </c>
      <c r="D8" s="79">
        <f t="shared" si="4"/>
        <v>215545.93</v>
      </c>
      <c r="E8" s="79">
        <f t="shared" si="4"/>
        <v>217390.84</v>
      </c>
      <c r="F8" s="79">
        <f t="shared" si="4"/>
        <v>221047.17</v>
      </c>
      <c r="G8" s="79">
        <f t="shared" si="4"/>
        <v>221614.34</v>
      </c>
      <c r="H8" s="79">
        <f t="shared" si="4"/>
        <v>221951.71</v>
      </c>
      <c r="I8" s="198">
        <f>ROUND(H8*(100+I9)/100,0)</f>
        <v>217291</v>
      </c>
      <c r="J8" s="198">
        <f>ROUND(I8*(100+J9)/100,0)</f>
        <v>222289</v>
      </c>
      <c r="K8" s="270">
        <f>ROUND(J8*(100+K9)/100,0)</f>
        <v>227624</v>
      </c>
      <c r="L8" s="179"/>
    </row>
    <row r="9" spans="1:21" ht="13.5" customHeight="1">
      <c r="A9" s="88"/>
      <c r="B9" s="89" t="s">
        <v>260</v>
      </c>
      <c r="C9" s="75" t="s">
        <v>194</v>
      </c>
      <c r="D9" s="75">
        <f>ROUND((D8-C8)/C8*100,1)</f>
        <v>4.8</v>
      </c>
      <c r="E9" s="75">
        <f>ROUND((E8-D8)/D8*100,1)</f>
        <v>0.9</v>
      </c>
      <c r="F9" s="75">
        <f>ROUND((F8-E8)/E8*100,1)</f>
        <v>1.7</v>
      </c>
      <c r="G9" s="75">
        <f>ROUND((G8-F8)/F8*100,1)</f>
        <v>0.3</v>
      </c>
      <c r="H9" s="75">
        <f>ROUND((H8-G8)/G8*100,1)</f>
        <v>0.2</v>
      </c>
      <c r="I9" s="75">
        <v>-2.1</v>
      </c>
      <c r="J9" s="75">
        <v>2.2999999999999998</v>
      </c>
      <c r="K9" s="199">
        <v>2.4</v>
      </c>
      <c r="L9" s="179"/>
    </row>
    <row r="10" spans="1:21" ht="13.5" customHeight="1">
      <c r="A10" s="88"/>
      <c r="B10" s="90" t="s">
        <v>76</v>
      </c>
      <c r="C10" s="77">
        <f t="shared" ref="C10:H10" si="5">C20/100</f>
        <v>209155.32</v>
      </c>
      <c r="D10" s="77">
        <f t="shared" si="5"/>
        <v>215714.56</v>
      </c>
      <c r="E10" s="77">
        <f t="shared" si="5"/>
        <v>217134.45</v>
      </c>
      <c r="F10" s="77">
        <f t="shared" si="5"/>
        <v>221034.59</v>
      </c>
      <c r="G10" s="77">
        <f t="shared" si="5"/>
        <v>221597.95</v>
      </c>
      <c r="H10" s="77">
        <f t="shared" si="5"/>
        <v>221169.46</v>
      </c>
      <c r="I10" s="198">
        <f>ROUND(H10*(100+I11)/100,0)</f>
        <v>215419</v>
      </c>
      <c r="J10" s="198">
        <f>ROUND(I10*(100+J11)/100,0)</f>
        <v>221451</v>
      </c>
      <c r="K10" s="270">
        <f>ROUND(J10*(100+K11)/100,0)</f>
        <v>225216</v>
      </c>
      <c r="L10" s="179"/>
      <c r="T10" s="18" t="s">
        <v>194</v>
      </c>
    </row>
    <row r="11" spans="1:21" ht="13.5" customHeight="1" thickBot="1">
      <c r="A11" s="93"/>
      <c r="B11" s="210" t="s">
        <v>261</v>
      </c>
      <c r="C11" s="78" t="s">
        <v>194</v>
      </c>
      <c r="D11" s="78">
        <f>ROUND((D10-C10)/C10*100,1)</f>
        <v>3.1</v>
      </c>
      <c r="E11" s="78">
        <f>ROUND((E10-D10)/D10*100,1)</f>
        <v>0.7</v>
      </c>
      <c r="F11" s="78">
        <f>ROUND((F10-E10)/E10*100,1)</f>
        <v>1.8</v>
      </c>
      <c r="G11" s="78">
        <f>ROUND((G10-F10)/F10*100,1)</f>
        <v>0.3</v>
      </c>
      <c r="H11" s="78">
        <f>ROUND((H10-G10)/G10*100,1)</f>
        <v>-0.2</v>
      </c>
      <c r="I11" s="78">
        <v>-2.6</v>
      </c>
      <c r="J11" s="78">
        <v>2.8</v>
      </c>
      <c r="K11" s="200">
        <v>1.7</v>
      </c>
      <c r="L11" s="179" t="s">
        <v>194</v>
      </c>
    </row>
    <row r="12" spans="1:21" ht="13.5" customHeight="1">
      <c r="A12" s="95" t="s">
        <v>262</v>
      </c>
      <c r="B12" s="19"/>
      <c r="C12" s="81"/>
      <c r="D12" s="81"/>
      <c r="E12" s="81"/>
      <c r="F12" s="81"/>
      <c r="G12" s="81"/>
      <c r="H12" s="81"/>
      <c r="I12" s="81"/>
      <c r="J12" s="81"/>
      <c r="K12" s="81"/>
      <c r="L12" s="81"/>
    </row>
    <row r="13" spans="1:21" ht="13.5" customHeight="1">
      <c r="A13" s="95" t="s">
        <v>263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18" t="s">
        <v>194</v>
      </c>
      <c r="U13" s="18" t="s">
        <v>194</v>
      </c>
    </row>
    <row r="14" spans="1:21">
      <c r="A14" s="19" t="s">
        <v>264</v>
      </c>
      <c r="B14" s="81"/>
      <c r="C14" s="81"/>
      <c r="D14" s="81"/>
      <c r="E14" s="81"/>
      <c r="F14" s="81"/>
      <c r="G14" s="81"/>
      <c r="H14" s="81"/>
      <c r="I14" s="81" t="s">
        <v>201</v>
      </c>
      <c r="J14" s="81" t="s">
        <v>194</v>
      </c>
      <c r="K14" s="81" t="s">
        <v>194</v>
      </c>
    </row>
    <row r="15" spans="1:21">
      <c r="A15" s="96"/>
      <c r="B15" s="18" t="s">
        <v>78</v>
      </c>
      <c r="U15" s="18" t="s">
        <v>201</v>
      </c>
    </row>
    <row r="16" spans="1:21">
      <c r="A16" s="18" t="s">
        <v>79</v>
      </c>
      <c r="B16" s="18" t="s">
        <v>80</v>
      </c>
      <c r="C16" s="201">
        <v>523418.3</v>
      </c>
      <c r="D16" s="264">
        <v>540739.4</v>
      </c>
      <c r="E16" s="264">
        <v>544827.19999999995</v>
      </c>
      <c r="F16" s="264">
        <v>555721.9</v>
      </c>
      <c r="G16" s="264">
        <v>556303.69999999995</v>
      </c>
      <c r="H16" s="264">
        <v>557305.30000000005</v>
      </c>
      <c r="I16" s="264">
        <v>535546.19999999995</v>
      </c>
      <c r="J16" s="264"/>
      <c r="K16" s="264"/>
      <c r="L16" s="18" t="s">
        <v>232</v>
      </c>
    </row>
    <row r="17" spans="1:13">
      <c r="A17" s="18" t="s">
        <v>81</v>
      </c>
      <c r="B17" s="18" t="s">
        <v>82</v>
      </c>
      <c r="C17" s="201">
        <v>530191.6</v>
      </c>
      <c r="D17" s="264">
        <v>539409.30000000005</v>
      </c>
      <c r="E17" s="264">
        <v>543462.5</v>
      </c>
      <c r="F17" s="264">
        <v>553214.80000000005</v>
      </c>
      <c r="G17" s="264">
        <v>554260.30000000005</v>
      </c>
      <c r="H17" s="264">
        <v>550625.4</v>
      </c>
      <c r="I17" s="264">
        <v>525766.9</v>
      </c>
      <c r="J17" s="264"/>
      <c r="K17" s="264"/>
      <c r="L17" s="18" t="s">
        <v>232</v>
      </c>
    </row>
    <row r="18" spans="1:13">
      <c r="D18" s="264"/>
      <c r="E18" s="264"/>
      <c r="F18" s="264"/>
      <c r="G18" s="264"/>
      <c r="H18" s="264"/>
      <c r="I18" s="264"/>
      <c r="J18" s="264"/>
      <c r="K18" s="264"/>
    </row>
    <row r="19" spans="1:13">
      <c r="A19" s="18" t="s">
        <v>83</v>
      </c>
      <c r="B19" s="18" t="s">
        <v>84</v>
      </c>
      <c r="C19" s="202">
        <v>20567696</v>
      </c>
      <c r="D19" s="264">
        <v>21554593</v>
      </c>
      <c r="E19" s="264">
        <v>21739084</v>
      </c>
      <c r="F19" s="264">
        <v>22104717</v>
      </c>
      <c r="G19" s="264">
        <v>22161434</v>
      </c>
      <c r="H19" s="264">
        <v>22195171</v>
      </c>
      <c r="I19" s="264">
        <v>20710229.530255765</v>
      </c>
      <c r="J19" s="264">
        <v>21176842.828089029</v>
      </c>
      <c r="K19" s="264">
        <v>21679123.328427382</v>
      </c>
    </row>
    <row r="20" spans="1:13">
      <c r="B20" s="18" t="s">
        <v>85</v>
      </c>
      <c r="C20" s="202">
        <v>20915532</v>
      </c>
      <c r="D20" s="264">
        <v>21571456</v>
      </c>
      <c r="E20" s="264">
        <v>21713445</v>
      </c>
      <c r="F20" s="264">
        <v>22103459</v>
      </c>
      <c r="G20" s="264">
        <v>22159795</v>
      </c>
      <c r="H20" s="264">
        <v>22116946</v>
      </c>
      <c r="I20" s="264">
        <v>19958837</v>
      </c>
      <c r="J20" s="264">
        <v>20527063</v>
      </c>
      <c r="K20" s="264">
        <v>20872491</v>
      </c>
      <c r="M20" s="18" t="s">
        <v>194</v>
      </c>
    </row>
    <row r="22" spans="1:13">
      <c r="A22" s="18" t="s">
        <v>185</v>
      </c>
      <c r="B22" s="18" t="s">
        <v>61</v>
      </c>
      <c r="C22" s="18" t="s">
        <v>194</v>
      </c>
      <c r="D22" s="203" t="s">
        <v>265</v>
      </c>
      <c r="E22" s="191">
        <v>16</v>
      </c>
      <c r="F22" s="191">
        <v>17</v>
      </c>
      <c r="G22" s="191">
        <v>18</v>
      </c>
      <c r="H22" s="192">
        <v>19</v>
      </c>
      <c r="I22" s="192">
        <v>20</v>
      </c>
      <c r="J22" s="192">
        <v>21</v>
      </c>
      <c r="K22" s="192">
        <v>22</v>
      </c>
    </row>
    <row r="23" spans="1:13">
      <c r="B23" s="186" t="s">
        <v>266</v>
      </c>
      <c r="C23" s="187" t="s">
        <v>194</v>
      </c>
      <c r="D23" s="187">
        <f t="shared" ref="D23:K23" si="6">D7</f>
        <v>1.7</v>
      </c>
      <c r="E23" s="187">
        <f t="shared" si="6"/>
        <v>0.8</v>
      </c>
      <c r="F23" s="187">
        <f t="shared" si="6"/>
        <v>1.8</v>
      </c>
      <c r="G23" s="187">
        <f t="shared" si="6"/>
        <v>0.2</v>
      </c>
      <c r="H23" s="187">
        <f t="shared" si="6"/>
        <v>-0.7</v>
      </c>
      <c r="I23" s="187">
        <f t="shared" si="6"/>
        <v>-4.5</v>
      </c>
      <c r="J23" s="187">
        <f t="shared" si="6"/>
        <v>2.4</v>
      </c>
      <c r="K23" s="187">
        <f t="shared" si="6"/>
        <v>2.2999999999999998</v>
      </c>
    </row>
    <row r="24" spans="1:13">
      <c r="B24" s="188" t="s">
        <v>267</v>
      </c>
      <c r="C24" s="189" t="str">
        <f t="shared" ref="C24:H24" si="7">C11</f>
        <v xml:space="preserve"> </v>
      </c>
      <c r="D24" s="189">
        <f t="shared" si="7"/>
        <v>3.1</v>
      </c>
      <c r="E24" s="189">
        <f t="shared" si="7"/>
        <v>0.7</v>
      </c>
      <c r="F24" s="189">
        <f t="shared" si="7"/>
        <v>1.8</v>
      </c>
      <c r="G24" s="189">
        <f t="shared" si="7"/>
        <v>0.3</v>
      </c>
      <c r="H24" s="189">
        <f t="shared" si="7"/>
        <v>-0.2</v>
      </c>
      <c r="I24" s="189">
        <f>I11</f>
        <v>-2.6</v>
      </c>
      <c r="J24" s="189">
        <f>J11</f>
        <v>2.8</v>
      </c>
      <c r="K24" s="189">
        <f>K11</f>
        <v>1.7</v>
      </c>
      <c r="L24" s="18" t="s">
        <v>194</v>
      </c>
    </row>
    <row r="27" spans="1:13">
      <c r="A27" s="18" t="s">
        <v>186</v>
      </c>
      <c r="B27" s="18" t="s">
        <v>61</v>
      </c>
      <c r="C27" s="18" t="s">
        <v>194</v>
      </c>
      <c r="D27" s="203" t="s">
        <v>265</v>
      </c>
      <c r="E27" s="191">
        <v>16</v>
      </c>
      <c r="F27" s="191">
        <v>17</v>
      </c>
      <c r="G27" s="191">
        <v>18</v>
      </c>
      <c r="H27" s="192">
        <v>19</v>
      </c>
      <c r="I27" s="192">
        <v>20</v>
      </c>
      <c r="J27" s="192">
        <v>21</v>
      </c>
      <c r="K27" s="192">
        <v>22</v>
      </c>
    </row>
    <row r="28" spans="1:13">
      <c r="B28" s="186" t="s">
        <v>266</v>
      </c>
      <c r="C28" s="187" t="s">
        <v>194</v>
      </c>
      <c r="D28" s="187">
        <f t="shared" ref="D28:K28" si="8">D5</f>
        <v>3.3</v>
      </c>
      <c r="E28" s="187">
        <f t="shared" si="8"/>
        <v>0.8</v>
      </c>
      <c r="F28" s="187">
        <f t="shared" si="8"/>
        <v>2</v>
      </c>
      <c r="G28" s="187">
        <f t="shared" si="8"/>
        <v>0.1</v>
      </c>
      <c r="H28" s="187">
        <f t="shared" si="8"/>
        <v>0.2</v>
      </c>
      <c r="I28" s="187">
        <f t="shared" si="8"/>
        <v>-3.9</v>
      </c>
      <c r="J28" s="187">
        <f t="shared" si="8"/>
        <v>1.4</v>
      </c>
      <c r="K28" s="187">
        <f t="shared" si="8"/>
        <v>3.3</v>
      </c>
    </row>
    <row r="29" spans="1:13">
      <c r="B29" s="188" t="s">
        <v>267</v>
      </c>
      <c r="C29" s="189" t="str">
        <f t="shared" ref="C29:H29" si="9">C9</f>
        <v xml:space="preserve"> </v>
      </c>
      <c r="D29" s="189">
        <f t="shared" si="9"/>
        <v>4.8</v>
      </c>
      <c r="E29" s="189">
        <f t="shared" si="9"/>
        <v>0.9</v>
      </c>
      <c r="F29" s="189">
        <f t="shared" si="9"/>
        <v>1.7</v>
      </c>
      <c r="G29" s="189">
        <f t="shared" si="9"/>
        <v>0.3</v>
      </c>
      <c r="H29" s="189">
        <f t="shared" si="9"/>
        <v>0.2</v>
      </c>
      <c r="I29" s="189">
        <f>I9</f>
        <v>-2.1</v>
      </c>
      <c r="J29" s="189">
        <f>J9</f>
        <v>2.2999999999999998</v>
      </c>
      <c r="K29" s="189">
        <f>K9</f>
        <v>2.4</v>
      </c>
    </row>
  </sheetData>
  <mergeCells count="1">
    <mergeCell ref="A2:B3"/>
  </mergeCells>
  <phoneticPr fontId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15"/>
  <sheetViews>
    <sheetView workbookViewId="0">
      <selection activeCell="D9" sqref="D9"/>
    </sheetView>
  </sheetViews>
  <sheetFormatPr defaultColWidth="11" defaultRowHeight="13.5"/>
  <cols>
    <col min="1" max="1" width="4.625" style="22" customWidth="1"/>
    <col min="2" max="16384" width="11" style="22"/>
  </cols>
  <sheetData>
    <row r="1" spans="1:15">
      <c r="A1" s="20" t="s">
        <v>268</v>
      </c>
      <c r="B1" s="21"/>
      <c r="C1" s="21"/>
      <c r="D1" s="21"/>
      <c r="E1" s="21"/>
      <c r="F1" s="21"/>
      <c r="G1" s="19"/>
      <c r="H1" s="19"/>
      <c r="I1" s="19"/>
      <c r="J1" s="19"/>
      <c r="K1" s="19"/>
      <c r="L1" s="19"/>
      <c r="M1" s="19"/>
      <c r="N1" s="19" t="s">
        <v>10</v>
      </c>
      <c r="O1" s="19"/>
    </row>
    <row r="2" spans="1:15">
      <c r="A2" s="23"/>
      <c r="B2" s="24" t="s">
        <v>11</v>
      </c>
      <c r="C2" s="294" t="s">
        <v>12</v>
      </c>
      <c r="D2" s="294" t="s">
        <v>13</v>
      </c>
      <c r="E2" s="290" t="s">
        <v>14</v>
      </c>
      <c r="F2" s="292" t="s">
        <v>8</v>
      </c>
      <c r="G2" s="25"/>
      <c r="H2" s="25"/>
      <c r="I2" s="26"/>
      <c r="J2" s="290" t="s">
        <v>9</v>
      </c>
      <c r="K2" s="290" t="s">
        <v>15</v>
      </c>
      <c r="L2" s="25" t="s">
        <v>16</v>
      </c>
      <c r="M2" s="25"/>
      <c r="N2" s="25"/>
      <c r="O2" s="26"/>
    </row>
    <row r="3" spans="1:15" ht="25.5">
      <c r="A3" s="27"/>
      <c r="B3" s="28" t="s">
        <v>17</v>
      </c>
      <c r="C3" s="295"/>
      <c r="D3" s="295"/>
      <c r="E3" s="291"/>
      <c r="F3" s="293"/>
      <c r="G3" s="29" t="s">
        <v>18</v>
      </c>
      <c r="H3" s="30" t="s">
        <v>19</v>
      </c>
      <c r="I3" s="26" t="s">
        <v>20</v>
      </c>
      <c r="J3" s="291"/>
      <c r="K3" s="291"/>
      <c r="L3" s="31" t="s">
        <v>211</v>
      </c>
      <c r="M3" s="29" t="s">
        <v>21</v>
      </c>
      <c r="N3" s="30" t="s">
        <v>22</v>
      </c>
      <c r="O3" s="26" t="s">
        <v>23</v>
      </c>
    </row>
    <row r="4" spans="1:15">
      <c r="A4" s="32"/>
      <c r="B4" s="33" t="s">
        <v>24</v>
      </c>
      <c r="C4" s="69">
        <v>21677977</v>
      </c>
      <c r="D4" s="34">
        <v>12674028</v>
      </c>
      <c r="E4" s="34">
        <v>2739896</v>
      </c>
      <c r="F4" s="34">
        <v>4225482</v>
      </c>
      <c r="G4" s="34">
        <v>678203</v>
      </c>
      <c r="H4" s="34">
        <v>3497124</v>
      </c>
      <c r="I4" s="34">
        <v>50155</v>
      </c>
      <c r="J4" s="34">
        <v>919851</v>
      </c>
      <c r="K4" s="34">
        <v>20559257</v>
      </c>
      <c r="L4" s="34">
        <v>1118720</v>
      </c>
      <c r="M4" s="34">
        <v>17974776</v>
      </c>
      <c r="N4" s="34">
        <v>16928409</v>
      </c>
      <c r="O4" s="35">
        <v>72353</v>
      </c>
    </row>
    <row r="5" spans="1:15">
      <c r="A5" s="36">
        <v>1</v>
      </c>
      <c r="B5" s="37" t="s">
        <v>25</v>
      </c>
      <c r="C5" s="45">
        <v>6815415</v>
      </c>
      <c r="D5" s="38">
        <v>3730451</v>
      </c>
      <c r="E5" s="38">
        <v>945840</v>
      </c>
      <c r="F5" s="38">
        <v>1047387</v>
      </c>
      <c r="G5" s="38">
        <v>187026</v>
      </c>
      <c r="H5" s="38">
        <v>845769</v>
      </c>
      <c r="I5" s="38">
        <v>14592</v>
      </c>
      <c r="J5" s="38">
        <v>257288</v>
      </c>
      <c r="K5" s="38">
        <v>5980966</v>
      </c>
      <c r="L5" s="38">
        <v>834449</v>
      </c>
      <c r="M5" s="38">
        <v>5736127</v>
      </c>
      <c r="N5" s="38">
        <v>4924701</v>
      </c>
      <c r="O5" s="39">
        <v>23023</v>
      </c>
    </row>
    <row r="6" spans="1:15">
      <c r="A6" s="36">
        <v>2</v>
      </c>
      <c r="B6" s="37" t="s">
        <v>26</v>
      </c>
      <c r="C6" s="45">
        <v>3595942</v>
      </c>
      <c r="D6" s="38">
        <v>2432149</v>
      </c>
      <c r="E6" s="38">
        <v>443871</v>
      </c>
      <c r="F6" s="38">
        <v>675337</v>
      </c>
      <c r="G6" s="38">
        <v>164051</v>
      </c>
      <c r="H6" s="38">
        <v>502281</v>
      </c>
      <c r="I6" s="38">
        <v>9005</v>
      </c>
      <c r="J6" s="38">
        <v>140214</v>
      </c>
      <c r="K6" s="38">
        <v>3691571</v>
      </c>
      <c r="L6" s="38">
        <v>-95629</v>
      </c>
      <c r="M6" s="38">
        <v>2932189</v>
      </c>
      <c r="N6" s="38">
        <v>3039624</v>
      </c>
      <c r="O6" s="39">
        <v>11806</v>
      </c>
    </row>
    <row r="7" spans="1:15">
      <c r="A7" s="36">
        <v>3</v>
      </c>
      <c r="B7" s="37" t="s">
        <v>27</v>
      </c>
      <c r="C7" s="45">
        <v>2039781</v>
      </c>
      <c r="D7" s="38">
        <v>1597111</v>
      </c>
      <c r="E7" s="38">
        <v>297396</v>
      </c>
      <c r="F7" s="38">
        <v>449604</v>
      </c>
      <c r="G7" s="38">
        <v>74011</v>
      </c>
      <c r="H7" s="38">
        <v>369718</v>
      </c>
      <c r="I7" s="38">
        <v>5875</v>
      </c>
      <c r="J7" s="38">
        <v>64331</v>
      </c>
      <c r="K7" s="38">
        <v>2408442</v>
      </c>
      <c r="L7" s="38">
        <v>-368661</v>
      </c>
      <c r="M7" s="38">
        <v>1608015</v>
      </c>
      <c r="N7" s="38">
        <v>1983101</v>
      </c>
      <c r="O7" s="39">
        <v>6425</v>
      </c>
    </row>
    <row r="8" spans="1:15">
      <c r="A8" s="36">
        <v>4</v>
      </c>
      <c r="B8" s="37" t="s">
        <v>28</v>
      </c>
      <c r="C8" s="45">
        <v>2871441</v>
      </c>
      <c r="D8" s="38">
        <v>1636032</v>
      </c>
      <c r="E8" s="38">
        <v>278515</v>
      </c>
      <c r="F8" s="38">
        <v>762372</v>
      </c>
      <c r="G8" s="38">
        <v>102227</v>
      </c>
      <c r="H8" s="38">
        <v>653320</v>
      </c>
      <c r="I8" s="38">
        <v>6825</v>
      </c>
      <c r="J8" s="38">
        <v>120917</v>
      </c>
      <c r="K8" s="38">
        <v>2797836</v>
      </c>
      <c r="L8" s="38">
        <v>73605</v>
      </c>
      <c r="M8" s="38">
        <v>2367727</v>
      </c>
      <c r="N8" s="38">
        <v>2303728</v>
      </c>
      <c r="O8" s="39">
        <v>9606</v>
      </c>
    </row>
    <row r="9" spans="1:15">
      <c r="A9" s="36">
        <v>5</v>
      </c>
      <c r="B9" s="37" t="s">
        <v>29</v>
      </c>
      <c r="C9" s="45">
        <v>1180268</v>
      </c>
      <c r="D9" s="38">
        <v>602600</v>
      </c>
      <c r="E9" s="38">
        <v>135366</v>
      </c>
      <c r="F9" s="38">
        <v>225176</v>
      </c>
      <c r="G9" s="38">
        <v>23931</v>
      </c>
      <c r="H9" s="38">
        <v>198774</v>
      </c>
      <c r="I9" s="38">
        <v>2471</v>
      </c>
      <c r="J9" s="38">
        <v>50111</v>
      </c>
      <c r="K9" s="38">
        <v>1013253</v>
      </c>
      <c r="L9" s="38">
        <v>167015</v>
      </c>
      <c r="M9" s="38">
        <v>997293</v>
      </c>
      <c r="N9" s="38">
        <v>834308</v>
      </c>
      <c r="O9" s="39">
        <v>4030</v>
      </c>
    </row>
    <row r="10" spans="1:15">
      <c r="A10" s="36">
        <v>6</v>
      </c>
      <c r="B10" s="37" t="s">
        <v>30</v>
      </c>
      <c r="C10" s="45">
        <v>2603179</v>
      </c>
      <c r="D10" s="38">
        <v>1208851</v>
      </c>
      <c r="E10" s="38">
        <v>236599</v>
      </c>
      <c r="F10" s="38">
        <v>579490</v>
      </c>
      <c r="G10" s="38">
        <v>82159</v>
      </c>
      <c r="H10" s="38">
        <v>492028</v>
      </c>
      <c r="I10" s="38">
        <v>5303</v>
      </c>
      <c r="J10" s="38">
        <v>148653</v>
      </c>
      <c r="K10" s="38">
        <v>2173593</v>
      </c>
      <c r="L10" s="38">
        <v>429586</v>
      </c>
      <c r="M10" s="38">
        <v>2210324</v>
      </c>
      <c r="N10" s="38">
        <v>1789728</v>
      </c>
      <c r="O10" s="39">
        <v>8990</v>
      </c>
    </row>
    <row r="11" spans="1:15">
      <c r="A11" s="36">
        <v>7</v>
      </c>
      <c r="B11" s="37" t="s">
        <v>31</v>
      </c>
      <c r="C11" s="45">
        <v>1034397</v>
      </c>
      <c r="D11" s="38">
        <v>558031</v>
      </c>
      <c r="E11" s="38">
        <v>124665</v>
      </c>
      <c r="F11" s="38">
        <v>197200</v>
      </c>
      <c r="G11" s="38">
        <v>17515</v>
      </c>
      <c r="H11" s="38">
        <v>177409</v>
      </c>
      <c r="I11" s="38">
        <v>2276</v>
      </c>
      <c r="J11" s="38">
        <v>53181</v>
      </c>
      <c r="K11" s="38">
        <v>933077</v>
      </c>
      <c r="L11" s="38">
        <v>101320</v>
      </c>
      <c r="M11" s="38">
        <v>866119</v>
      </c>
      <c r="N11" s="38">
        <v>768293</v>
      </c>
      <c r="O11" s="39">
        <v>3494</v>
      </c>
    </row>
    <row r="12" spans="1:15">
      <c r="A12" s="36">
        <v>8</v>
      </c>
      <c r="B12" s="37" t="s">
        <v>32</v>
      </c>
      <c r="C12" s="45">
        <v>638249</v>
      </c>
      <c r="D12" s="38">
        <v>379960</v>
      </c>
      <c r="E12" s="38">
        <v>118192</v>
      </c>
      <c r="F12" s="38">
        <v>135021</v>
      </c>
      <c r="G12" s="38">
        <v>10033</v>
      </c>
      <c r="H12" s="38">
        <v>123336</v>
      </c>
      <c r="I12" s="38">
        <v>1652</v>
      </c>
      <c r="J12" s="38">
        <v>44232</v>
      </c>
      <c r="K12" s="38">
        <v>677405</v>
      </c>
      <c r="L12" s="38">
        <v>-39156</v>
      </c>
      <c r="M12" s="38">
        <v>516574</v>
      </c>
      <c r="N12" s="38">
        <v>557773</v>
      </c>
      <c r="O12" s="39">
        <v>2043</v>
      </c>
    </row>
    <row r="13" spans="1:15">
      <c r="A13" s="36">
        <v>9</v>
      </c>
      <c r="B13" s="37" t="s">
        <v>33</v>
      </c>
      <c r="C13" s="45">
        <v>435236</v>
      </c>
      <c r="D13" s="38">
        <v>242217</v>
      </c>
      <c r="E13" s="38">
        <v>65154</v>
      </c>
      <c r="F13" s="38">
        <v>71750</v>
      </c>
      <c r="G13" s="38">
        <v>8614</v>
      </c>
      <c r="H13" s="38">
        <v>62173</v>
      </c>
      <c r="I13" s="38">
        <v>963</v>
      </c>
      <c r="J13" s="38">
        <v>15354</v>
      </c>
      <c r="K13" s="38">
        <v>394475</v>
      </c>
      <c r="L13" s="38">
        <v>40761</v>
      </c>
      <c r="M13" s="38">
        <v>364114</v>
      </c>
      <c r="N13" s="38">
        <v>324809</v>
      </c>
      <c r="O13" s="39">
        <v>1456</v>
      </c>
    </row>
    <row r="14" spans="1:15">
      <c r="A14" s="40">
        <v>10</v>
      </c>
      <c r="B14" s="41" t="s">
        <v>34</v>
      </c>
      <c r="C14" s="46">
        <v>464069</v>
      </c>
      <c r="D14" s="42">
        <v>286626</v>
      </c>
      <c r="E14" s="42">
        <v>94298</v>
      </c>
      <c r="F14" s="42">
        <v>82145</v>
      </c>
      <c r="G14" s="42">
        <v>8636</v>
      </c>
      <c r="H14" s="42">
        <v>72316</v>
      </c>
      <c r="I14" s="42">
        <v>1193</v>
      </c>
      <c r="J14" s="42">
        <v>25570</v>
      </c>
      <c r="K14" s="42">
        <v>488639</v>
      </c>
      <c r="L14" s="42">
        <v>-24570</v>
      </c>
      <c r="M14" s="42">
        <v>376294</v>
      </c>
      <c r="N14" s="42">
        <v>402344</v>
      </c>
      <c r="O14" s="43">
        <v>1480</v>
      </c>
    </row>
    <row r="15" spans="1:15">
      <c r="H15" s="22" t="s">
        <v>194</v>
      </c>
    </row>
    <row r="17" spans="1:15">
      <c r="A17" s="20" t="s">
        <v>269</v>
      </c>
      <c r="B17" s="21"/>
      <c r="C17" s="21"/>
      <c r="D17" s="21"/>
      <c r="E17" s="21"/>
      <c r="F17" s="21"/>
      <c r="G17" s="19"/>
      <c r="H17" s="19"/>
      <c r="I17" s="19"/>
      <c r="J17" s="19"/>
      <c r="K17" s="19"/>
      <c r="L17" s="19"/>
      <c r="M17" s="19"/>
      <c r="N17" s="19" t="s">
        <v>10</v>
      </c>
      <c r="O17" s="19"/>
    </row>
    <row r="18" spans="1:15">
      <c r="A18" s="23"/>
      <c r="B18" s="24" t="s">
        <v>11</v>
      </c>
      <c r="C18" s="294" t="s">
        <v>12</v>
      </c>
      <c r="D18" s="294" t="s">
        <v>13</v>
      </c>
      <c r="E18" s="290" t="s">
        <v>14</v>
      </c>
      <c r="F18" s="292" t="s">
        <v>8</v>
      </c>
      <c r="G18" s="25"/>
      <c r="H18" s="25"/>
      <c r="I18" s="26"/>
      <c r="J18" s="290" t="s">
        <v>9</v>
      </c>
      <c r="K18" s="290" t="s">
        <v>15</v>
      </c>
      <c r="L18" s="25" t="s">
        <v>16</v>
      </c>
      <c r="M18" s="25"/>
      <c r="N18" s="25"/>
      <c r="O18" s="26"/>
    </row>
    <row r="19" spans="1:15" ht="25.5">
      <c r="A19" s="27"/>
      <c r="B19" s="28" t="s">
        <v>17</v>
      </c>
      <c r="C19" s="295"/>
      <c r="D19" s="295"/>
      <c r="E19" s="291"/>
      <c r="F19" s="293"/>
      <c r="G19" s="29" t="s">
        <v>18</v>
      </c>
      <c r="H19" s="30" t="s">
        <v>19</v>
      </c>
      <c r="I19" s="26" t="s">
        <v>20</v>
      </c>
      <c r="J19" s="291"/>
      <c r="K19" s="291"/>
      <c r="L19" s="31" t="s">
        <v>211</v>
      </c>
      <c r="M19" s="29" t="s">
        <v>21</v>
      </c>
      <c r="N19" s="30" t="s">
        <v>22</v>
      </c>
      <c r="O19" s="26" t="s">
        <v>23</v>
      </c>
    </row>
    <row r="20" spans="1:15">
      <c r="A20" s="32"/>
      <c r="B20" s="33" t="s">
        <v>24</v>
      </c>
      <c r="C20" s="69">
        <v>21946102.784503497</v>
      </c>
      <c r="D20" s="34">
        <v>12802506.56400911</v>
      </c>
      <c r="E20" s="34">
        <v>2801175.2330275909</v>
      </c>
      <c r="F20" s="34">
        <v>4251352.7478538174</v>
      </c>
      <c r="G20" s="34">
        <v>669415.64357980934</v>
      </c>
      <c r="H20" s="34">
        <v>3594890.3374056239</v>
      </c>
      <c r="I20" s="34">
        <v>-12953.233131615903</v>
      </c>
      <c r="J20" s="34">
        <v>1022206.5923892625</v>
      </c>
      <c r="K20" s="34">
        <v>20877241.137279779</v>
      </c>
      <c r="L20" s="34">
        <v>1068861.6472237175</v>
      </c>
      <c r="M20" s="34">
        <v>19262719.12029507</v>
      </c>
      <c r="N20" s="34">
        <v>18266210.912783775</v>
      </c>
      <c r="O20" s="35">
        <v>72353.439712422885</v>
      </c>
    </row>
    <row r="21" spans="1:15">
      <c r="A21" s="36">
        <v>1</v>
      </c>
      <c r="B21" s="37" t="s">
        <v>25</v>
      </c>
      <c r="C21" s="45">
        <v>6961846.7845034972</v>
      </c>
      <c r="D21" s="38">
        <v>3768006.5640091095</v>
      </c>
      <c r="E21" s="38">
        <v>980206.2330275909</v>
      </c>
      <c r="F21" s="38">
        <v>1040030.7478538173</v>
      </c>
      <c r="G21" s="38">
        <v>171333.64357980934</v>
      </c>
      <c r="H21" s="38">
        <v>872487.33740562387</v>
      </c>
      <c r="I21" s="38">
        <v>-3790.2331316159034</v>
      </c>
      <c r="J21" s="38">
        <v>326660.59238926251</v>
      </c>
      <c r="K21" s="38">
        <v>6114904.1372797797</v>
      </c>
      <c r="L21" s="38">
        <v>846942.64722371753</v>
      </c>
      <c r="M21" s="38">
        <v>6173959.1202950701</v>
      </c>
      <c r="N21" s="38">
        <v>5350135.9127837755</v>
      </c>
      <c r="O21" s="39">
        <v>23119.439712422885</v>
      </c>
    </row>
    <row r="22" spans="1:15">
      <c r="A22" s="36">
        <v>2</v>
      </c>
      <c r="B22" s="37" t="s">
        <v>26</v>
      </c>
      <c r="C22" s="45">
        <v>3635265</v>
      </c>
      <c r="D22" s="38">
        <v>2458230</v>
      </c>
      <c r="E22" s="38">
        <v>456532</v>
      </c>
      <c r="F22" s="38">
        <v>672843</v>
      </c>
      <c r="G22" s="38">
        <v>155656</v>
      </c>
      <c r="H22" s="38">
        <v>519503</v>
      </c>
      <c r="I22" s="38">
        <v>-2316</v>
      </c>
      <c r="J22" s="38">
        <v>143785</v>
      </c>
      <c r="K22" s="38">
        <v>3731390</v>
      </c>
      <c r="L22" s="38">
        <v>-96125</v>
      </c>
      <c r="M22" s="38">
        <v>3156736</v>
      </c>
      <c r="N22" s="38">
        <v>3264721</v>
      </c>
      <c r="O22" s="39">
        <v>11860</v>
      </c>
    </row>
    <row r="23" spans="1:15">
      <c r="A23" s="36">
        <v>3</v>
      </c>
      <c r="B23" s="37" t="s">
        <v>27</v>
      </c>
      <c r="C23" s="45">
        <v>2176680</v>
      </c>
      <c r="D23" s="38">
        <v>1613862</v>
      </c>
      <c r="E23" s="38">
        <v>302849</v>
      </c>
      <c r="F23" s="38">
        <v>452734</v>
      </c>
      <c r="G23" s="38">
        <v>72417</v>
      </c>
      <c r="H23" s="38">
        <v>381836</v>
      </c>
      <c r="I23" s="38">
        <v>-1519</v>
      </c>
      <c r="J23" s="38">
        <v>78238</v>
      </c>
      <c r="K23" s="38">
        <v>2447683</v>
      </c>
      <c r="L23" s="38">
        <v>-271003</v>
      </c>
      <c r="M23" s="38">
        <v>1863586</v>
      </c>
      <c r="N23" s="38">
        <v>2141561</v>
      </c>
      <c r="O23" s="39">
        <v>6972</v>
      </c>
    </row>
    <row r="24" spans="1:15">
      <c r="A24" s="36">
        <v>4</v>
      </c>
      <c r="B24" s="37" t="s">
        <v>28</v>
      </c>
      <c r="C24" s="45">
        <v>2876165</v>
      </c>
      <c r="D24" s="38">
        <v>1656961</v>
      </c>
      <c r="E24" s="38">
        <v>284020</v>
      </c>
      <c r="F24" s="38">
        <v>760593</v>
      </c>
      <c r="G24" s="38">
        <v>105203</v>
      </c>
      <c r="H24" s="38">
        <v>657136</v>
      </c>
      <c r="I24" s="38">
        <v>-1746</v>
      </c>
      <c r="J24" s="38">
        <v>112049</v>
      </c>
      <c r="K24" s="38">
        <v>2813623</v>
      </c>
      <c r="L24" s="38">
        <v>62542</v>
      </c>
      <c r="M24" s="38">
        <v>2514762</v>
      </c>
      <c r="N24" s="38">
        <v>2461736</v>
      </c>
      <c r="O24" s="39">
        <v>9516</v>
      </c>
    </row>
    <row r="25" spans="1:15">
      <c r="A25" s="36">
        <v>5</v>
      </c>
      <c r="B25" s="37" t="s">
        <v>29</v>
      </c>
      <c r="C25" s="45">
        <v>1166551</v>
      </c>
      <c r="D25" s="38">
        <v>605635</v>
      </c>
      <c r="E25" s="38">
        <v>131575</v>
      </c>
      <c r="F25" s="38">
        <v>230914</v>
      </c>
      <c r="G25" s="38">
        <v>27696</v>
      </c>
      <c r="H25" s="38">
        <v>203852</v>
      </c>
      <c r="I25" s="38">
        <v>-634</v>
      </c>
      <c r="J25" s="38">
        <v>54449</v>
      </c>
      <c r="K25" s="38">
        <v>1022573</v>
      </c>
      <c r="L25" s="38">
        <v>143978</v>
      </c>
      <c r="M25" s="38">
        <v>1034759</v>
      </c>
      <c r="N25" s="38">
        <v>894684</v>
      </c>
      <c r="O25" s="39">
        <v>3903</v>
      </c>
    </row>
    <row r="26" spans="1:15">
      <c r="A26" s="36">
        <v>6</v>
      </c>
      <c r="B26" s="37" t="s">
        <v>30</v>
      </c>
      <c r="C26" s="45">
        <v>2505436</v>
      </c>
      <c r="D26" s="38">
        <v>1221486</v>
      </c>
      <c r="E26" s="38">
        <v>247470</v>
      </c>
      <c r="F26" s="38">
        <v>607989</v>
      </c>
      <c r="G26" s="38">
        <v>86574</v>
      </c>
      <c r="H26" s="38">
        <v>522793</v>
      </c>
      <c r="I26" s="38">
        <v>-1378</v>
      </c>
      <c r="J26" s="38">
        <v>143524</v>
      </c>
      <c r="K26" s="38">
        <v>2220469</v>
      </c>
      <c r="L26" s="38">
        <v>284967</v>
      </c>
      <c r="M26" s="38">
        <v>2219332</v>
      </c>
      <c r="N26" s="38">
        <v>1942765</v>
      </c>
      <c r="O26" s="39">
        <v>8400</v>
      </c>
    </row>
    <row r="27" spans="1:15">
      <c r="A27" s="36">
        <v>7</v>
      </c>
      <c r="B27" s="37" t="s">
        <v>31</v>
      </c>
      <c r="C27" s="45">
        <v>1034527</v>
      </c>
      <c r="D27" s="38">
        <v>561316</v>
      </c>
      <c r="E27" s="38">
        <v>125123</v>
      </c>
      <c r="F27" s="38">
        <v>201977</v>
      </c>
      <c r="G27" s="38">
        <v>18927</v>
      </c>
      <c r="H27" s="38">
        <v>183636</v>
      </c>
      <c r="I27" s="38">
        <v>-586</v>
      </c>
      <c r="J27" s="38">
        <v>55514</v>
      </c>
      <c r="K27" s="38">
        <v>943930</v>
      </c>
      <c r="L27" s="38">
        <v>90597</v>
      </c>
      <c r="M27" s="38">
        <v>913037</v>
      </c>
      <c r="N27" s="38">
        <v>825876</v>
      </c>
      <c r="O27" s="39">
        <v>3436</v>
      </c>
    </row>
    <row r="28" spans="1:15">
      <c r="A28" s="36">
        <v>8</v>
      </c>
      <c r="B28" s="37" t="s">
        <v>32</v>
      </c>
      <c r="C28" s="45">
        <v>661001</v>
      </c>
      <c r="D28" s="38">
        <v>382494</v>
      </c>
      <c r="E28" s="38">
        <v>116963</v>
      </c>
      <c r="F28" s="38">
        <v>126685</v>
      </c>
      <c r="G28" s="38">
        <v>11420</v>
      </c>
      <c r="H28" s="38">
        <v>115685</v>
      </c>
      <c r="I28" s="38">
        <v>-420</v>
      </c>
      <c r="J28" s="38">
        <v>49027</v>
      </c>
      <c r="K28" s="38">
        <v>675169</v>
      </c>
      <c r="L28" s="38">
        <v>-14168</v>
      </c>
      <c r="M28" s="38">
        <v>574431</v>
      </c>
      <c r="N28" s="38">
        <v>590729</v>
      </c>
      <c r="O28" s="39">
        <v>2130</v>
      </c>
    </row>
    <row r="29" spans="1:15">
      <c r="A29" s="36">
        <v>9</v>
      </c>
      <c r="B29" s="37" t="s">
        <v>33</v>
      </c>
      <c r="C29" s="45">
        <v>443644</v>
      </c>
      <c r="D29" s="38">
        <v>243935</v>
      </c>
      <c r="E29" s="38">
        <v>65975</v>
      </c>
      <c r="F29" s="38">
        <v>76154</v>
      </c>
      <c r="G29" s="38">
        <v>10672</v>
      </c>
      <c r="H29" s="38">
        <v>65740</v>
      </c>
      <c r="I29" s="38">
        <v>-258</v>
      </c>
      <c r="J29" s="38">
        <v>28626</v>
      </c>
      <c r="K29" s="38">
        <v>414690</v>
      </c>
      <c r="L29" s="38">
        <v>28954</v>
      </c>
      <c r="M29" s="38">
        <v>390323</v>
      </c>
      <c r="N29" s="38">
        <v>362827</v>
      </c>
      <c r="O29" s="39">
        <v>1458</v>
      </c>
    </row>
    <row r="30" spans="1:15">
      <c r="A30" s="40">
        <v>10</v>
      </c>
      <c r="B30" s="41" t="s">
        <v>34</v>
      </c>
      <c r="C30" s="46">
        <v>484987</v>
      </c>
      <c r="D30" s="42">
        <v>290581</v>
      </c>
      <c r="E30" s="42">
        <v>90462</v>
      </c>
      <c r="F30" s="42">
        <v>81433</v>
      </c>
      <c r="G30" s="42">
        <v>9517</v>
      </c>
      <c r="H30" s="42">
        <v>72222</v>
      </c>
      <c r="I30" s="42">
        <v>-306</v>
      </c>
      <c r="J30" s="42">
        <v>30334</v>
      </c>
      <c r="K30" s="42">
        <v>492810</v>
      </c>
      <c r="L30" s="42">
        <v>-7823</v>
      </c>
      <c r="M30" s="42">
        <v>421794</v>
      </c>
      <c r="N30" s="42">
        <v>431176</v>
      </c>
      <c r="O30" s="43">
        <v>1559</v>
      </c>
    </row>
    <row r="33" spans="1:15">
      <c r="A33" s="20" t="s">
        <v>270</v>
      </c>
      <c r="B33" s="21"/>
      <c r="C33" s="21"/>
      <c r="D33" s="21"/>
      <c r="E33" s="21"/>
      <c r="F33" s="21"/>
      <c r="G33" s="19"/>
      <c r="H33" s="19"/>
      <c r="I33" s="19"/>
      <c r="J33" s="19"/>
      <c r="K33" s="19"/>
      <c r="L33" s="19"/>
      <c r="M33" s="19"/>
      <c r="N33" s="19" t="s">
        <v>10</v>
      </c>
      <c r="O33" s="19"/>
    </row>
    <row r="34" spans="1:15">
      <c r="A34" s="23"/>
      <c r="B34" s="24" t="s">
        <v>11</v>
      </c>
      <c r="C34" s="290" t="s">
        <v>12</v>
      </c>
      <c r="D34" s="294" t="s">
        <v>13</v>
      </c>
      <c r="E34" s="290" t="s">
        <v>14</v>
      </c>
      <c r="F34" s="292" t="s">
        <v>8</v>
      </c>
      <c r="G34" s="25"/>
      <c r="H34" s="25"/>
      <c r="I34" s="26"/>
      <c r="J34" s="290" t="s">
        <v>9</v>
      </c>
      <c r="K34" s="290" t="s">
        <v>15</v>
      </c>
      <c r="L34" s="25" t="s">
        <v>16</v>
      </c>
      <c r="M34" s="25"/>
      <c r="N34" s="25"/>
      <c r="O34" s="26"/>
    </row>
    <row r="35" spans="1:15" ht="25.5">
      <c r="A35" s="27"/>
      <c r="B35" s="28" t="s">
        <v>17</v>
      </c>
      <c r="C35" s="291"/>
      <c r="D35" s="295"/>
      <c r="E35" s="291"/>
      <c r="F35" s="293"/>
      <c r="G35" s="29" t="s">
        <v>18</v>
      </c>
      <c r="H35" s="30" t="s">
        <v>19</v>
      </c>
      <c r="I35" s="26" t="s">
        <v>20</v>
      </c>
      <c r="J35" s="291"/>
      <c r="K35" s="291"/>
      <c r="L35" s="31" t="s">
        <v>211</v>
      </c>
      <c r="M35" s="29" t="s">
        <v>21</v>
      </c>
      <c r="N35" s="30" t="s">
        <v>22</v>
      </c>
      <c r="O35" s="26" t="s">
        <v>23</v>
      </c>
    </row>
    <row r="36" spans="1:15">
      <c r="A36" s="32"/>
      <c r="B36" s="33" t="s">
        <v>24</v>
      </c>
      <c r="C36" s="154">
        <f>ROUND((C20-C4)/C4*100,1)</f>
        <v>1.2</v>
      </c>
      <c r="D36" s="155">
        <f t="shared" ref="D36:O36" si="0">ROUND((D20-D4)/D4*100,1)</f>
        <v>1</v>
      </c>
      <c r="E36" s="155">
        <f t="shared" si="0"/>
        <v>2.2000000000000002</v>
      </c>
      <c r="F36" s="155">
        <f t="shared" si="0"/>
        <v>0.6</v>
      </c>
      <c r="G36" s="155">
        <f t="shared" si="0"/>
        <v>-1.3</v>
      </c>
      <c r="H36" s="155">
        <f t="shared" si="0"/>
        <v>2.8</v>
      </c>
      <c r="I36" s="155">
        <f t="shared" si="0"/>
        <v>-125.8</v>
      </c>
      <c r="J36" s="155">
        <f t="shared" si="0"/>
        <v>11.1</v>
      </c>
      <c r="K36" s="155">
        <f t="shared" si="0"/>
        <v>1.5</v>
      </c>
      <c r="L36" s="155">
        <f t="shared" si="0"/>
        <v>-4.5</v>
      </c>
      <c r="M36" s="155">
        <f t="shared" si="0"/>
        <v>7.2</v>
      </c>
      <c r="N36" s="155">
        <f t="shared" si="0"/>
        <v>7.9</v>
      </c>
      <c r="O36" s="156">
        <f t="shared" si="0"/>
        <v>0</v>
      </c>
    </row>
    <row r="37" spans="1:15">
      <c r="A37" s="36">
        <v>1</v>
      </c>
      <c r="B37" s="37" t="s">
        <v>25</v>
      </c>
      <c r="C37" s="157">
        <f t="shared" ref="C37:O46" si="1">ROUND((C21-C5)/C5*100,1)</f>
        <v>2.1</v>
      </c>
      <c r="D37" s="158">
        <f t="shared" si="1"/>
        <v>1</v>
      </c>
      <c r="E37" s="158">
        <f t="shared" si="1"/>
        <v>3.6</v>
      </c>
      <c r="F37" s="158">
        <f t="shared" si="1"/>
        <v>-0.7</v>
      </c>
      <c r="G37" s="158">
        <f t="shared" si="1"/>
        <v>-8.4</v>
      </c>
      <c r="H37" s="158">
        <f t="shared" si="1"/>
        <v>3.2</v>
      </c>
      <c r="I37" s="158">
        <f t="shared" si="1"/>
        <v>-126</v>
      </c>
      <c r="J37" s="158">
        <f t="shared" si="1"/>
        <v>27</v>
      </c>
      <c r="K37" s="158">
        <f t="shared" si="1"/>
        <v>2.2000000000000002</v>
      </c>
      <c r="L37" s="158">
        <f t="shared" si="1"/>
        <v>1.5</v>
      </c>
      <c r="M37" s="158">
        <f t="shared" si="1"/>
        <v>7.6</v>
      </c>
      <c r="N37" s="158">
        <f t="shared" si="1"/>
        <v>8.6</v>
      </c>
      <c r="O37" s="159">
        <f t="shared" si="1"/>
        <v>0.4</v>
      </c>
    </row>
    <row r="38" spans="1:15">
      <c r="A38" s="36">
        <v>2</v>
      </c>
      <c r="B38" s="37" t="s">
        <v>26</v>
      </c>
      <c r="C38" s="157">
        <f t="shared" si="1"/>
        <v>1.1000000000000001</v>
      </c>
      <c r="D38" s="158">
        <f t="shared" si="1"/>
        <v>1.1000000000000001</v>
      </c>
      <c r="E38" s="158">
        <f t="shared" si="1"/>
        <v>2.9</v>
      </c>
      <c r="F38" s="158">
        <f t="shared" si="1"/>
        <v>-0.4</v>
      </c>
      <c r="G38" s="158">
        <f t="shared" si="1"/>
        <v>-5.0999999999999996</v>
      </c>
      <c r="H38" s="158">
        <f t="shared" si="1"/>
        <v>3.4</v>
      </c>
      <c r="I38" s="158">
        <f t="shared" si="1"/>
        <v>-125.7</v>
      </c>
      <c r="J38" s="158">
        <f t="shared" si="1"/>
        <v>2.5</v>
      </c>
      <c r="K38" s="158">
        <f t="shared" si="1"/>
        <v>1.1000000000000001</v>
      </c>
      <c r="L38" s="158">
        <f t="shared" si="1"/>
        <v>0.5</v>
      </c>
      <c r="M38" s="158">
        <f t="shared" si="1"/>
        <v>7.7</v>
      </c>
      <c r="N38" s="158">
        <f t="shared" si="1"/>
        <v>7.4</v>
      </c>
      <c r="O38" s="159">
        <f t="shared" si="1"/>
        <v>0.5</v>
      </c>
    </row>
    <row r="39" spans="1:15">
      <c r="A39" s="36">
        <v>3</v>
      </c>
      <c r="B39" s="37" t="s">
        <v>27</v>
      </c>
      <c r="C39" s="157">
        <f t="shared" si="1"/>
        <v>6.7</v>
      </c>
      <c r="D39" s="158">
        <f t="shared" si="1"/>
        <v>1</v>
      </c>
      <c r="E39" s="158">
        <f t="shared" si="1"/>
        <v>1.8</v>
      </c>
      <c r="F39" s="158">
        <f t="shared" si="1"/>
        <v>0.7</v>
      </c>
      <c r="G39" s="158">
        <f t="shared" si="1"/>
        <v>-2.2000000000000002</v>
      </c>
      <c r="H39" s="158">
        <f t="shared" si="1"/>
        <v>3.3</v>
      </c>
      <c r="I39" s="158">
        <f t="shared" si="1"/>
        <v>-125.9</v>
      </c>
      <c r="J39" s="158">
        <f t="shared" si="1"/>
        <v>21.6</v>
      </c>
      <c r="K39" s="158">
        <f t="shared" si="1"/>
        <v>1.6</v>
      </c>
      <c r="L39" s="158">
        <f t="shared" si="1"/>
        <v>-26.5</v>
      </c>
      <c r="M39" s="158">
        <f t="shared" si="1"/>
        <v>15.9</v>
      </c>
      <c r="N39" s="158">
        <f t="shared" si="1"/>
        <v>8</v>
      </c>
      <c r="O39" s="159">
        <f t="shared" si="1"/>
        <v>8.5</v>
      </c>
    </row>
    <row r="40" spans="1:15">
      <c r="A40" s="36">
        <v>4</v>
      </c>
      <c r="B40" s="37" t="s">
        <v>28</v>
      </c>
      <c r="C40" s="157">
        <f t="shared" si="1"/>
        <v>0.2</v>
      </c>
      <c r="D40" s="158">
        <f t="shared" si="1"/>
        <v>1.3</v>
      </c>
      <c r="E40" s="158">
        <f t="shared" si="1"/>
        <v>2</v>
      </c>
      <c r="F40" s="158">
        <f t="shared" si="1"/>
        <v>-0.2</v>
      </c>
      <c r="G40" s="158">
        <f t="shared" si="1"/>
        <v>2.9</v>
      </c>
      <c r="H40" s="158">
        <f t="shared" si="1"/>
        <v>0.6</v>
      </c>
      <c r="I40" s="158">
        <f t="shared" si="1"/>
        <v>-125.6</v>
      </c>
      <c r="J40" s="158">
        <f t="shared" si="1"/>
        <v>-7.3</v>
      </c>
      <c r="K40" s="158">
        <f t="shared" si="1"/>
        <v>0.6</v>
      </c>
      <c r="L40" s="158">
        <f t="shared" si="1"/>
        <v>-15</v>
      </c>
      <c r="M40" s="158">
        <f t="shared" si="1"/>
        <v>6.2</v>
      </c>
      <c r="N40" s="158">
        <f t="shared" si="1"/>
        <v>6.9</v>
      </c>
      <c r="O40" s="159">
        <f t="shared" si="1"/>
        <v>-0.9</v>
      </c>
    </row>
    <row r="41" spans="1:15">
      <c r="A41" s="36">
        <v>5</v>
      </c>
      <c r="B41" s="37" t="s">
        <v>29</v>
      </c>
      <c r="C41" s="157">
        <f t="shared" si="1"/>
        <v>-1.2</v>
      </c>
      <c r="D41" s="158">
        <f t="shared" si="1"/>
        <v>0.5</v>
      </c>
      <c r="E41" s="158">
        <f t="shared" si="1"/>
        <v>-2.8</v>
      </c>
      <c r="F41" s="158">
        <f t="shared" si="1"/>
        <v>2.5</v>
      </c>
      <c r="G41" s="158">
        <f t="shared" si="1"/>
        <v>15.7</v>
      </c>
      <c r="H41" s="158">
        <f t="shared" si="1"/>
        <v>2.6</v>
      </c>
      <c r="I41" s="158">
        <f t="shared" si="1"/>
        <v>-125.7</v>
      </c>
      <c r="J41" s="158">
        <f t="shared" si="1"/>
        <v>8.6999999999999993</v>
      </c>
      <c r="K41" s="158">
        <f t="shared" si="1"/>
        <v>0.9</v>
      </c>
      <c r="L41" s="158">
        <f t="shared" si="1"/>
        <v>-13.8</v>
      </c>
      <c r="M41" s="158">
        <f t="shared" si="1"/>
        <v>3.8</v>
      </c>
      <c r="N41" s="158">
        <f t="shared" si="1"/>
        <v>7.2</v>
      </c>
      <c r="O41" s="159">
        <f t="shared" si="1"/>
        <v>-3.2</v>
      </c>
    </row>
    <row r="42" spans="1:15">
      <c r="A42" s="36">
        <v>6</v>
      </c>
      <c r="B42" s="37" t="s">
        <v>30</v>
      </c>
      <c r="C42" s="157">
        <f t="shared" si="1"/>
        <v>-3.8</v>
      </c>
      <c r="D42" s="158">
        <f t="shared" si="1"/>
        <v>1</v>
      </c>
      <c r="E42" s="158">
        <f t="shared" si="1"/>
        <v>4.5999999999999996</v>
      </c>
      <c r="F42" s="158">
        <f t="shared" si="1"/>
        <v>4.9000000000000004</v>
      </c>
      <c r="G42" s="158">
        <f t="shared" si="1"/>
        <v>5.4</v>
      </c>
      <c r="H42" s="158">
        <f t="shared" si="1"/>
        <v>6.3</v>
      </c>
      <c r="I42" s="158">
        <f t="shared" si="1"/>
        <v>-126</v>
      </c>
      <c r="J42" s="158">
        <f t="shared" si="1"/>
        <v>-3.5</v>
      </c>
      <c r="K42" s="158">
        <f t="shared" si="1"/>
        <v>2.2000000000000002</v>
      </c>
      <c r="L42" s="158">
        <f t="shared" si="1"/>
        <v>-33.700000000000003</v>
      </c>
      <c r="M42" s="158">
        <f t="shared" si="1"/>
        <v>0.4</v>
      </c>
      <c r="N42" s="158">
        <f t="shared" si="1"/>
        <v>8.6</v>
      </c>
      <c r="O42" s="159">
        <f t="shared" si="1"/>
        <v>-6.6</v>
      </c>
    </row>
    <row r="43" spans="1:15">
      <c r="A43" s="36">
        <v>7</v>
      </c>
      <c r="B43" s="37" t="s">
        <v>31</v>
      </c>
      <c r="C43" s="157">
        <f t="shared" si="1"/>
        <v>0</v>
      </c>
      <c r="D43" s="158">
        <f t="shared" si="1"/>
        <v>0.6</v>
      </c>
      <c r="E43" s="158">
        <f t="shared" si="1"/>
        <v>0.4</v>
      </c>
      <c r="F43" s="158">
        <f t="shared" si="1"/>
        <v>2.4</v>
      </c>
      <c r="G43" s="158">
        <f t="shared" si="1"/>
        <v>8.1</v>
      </c>
      <c r="H43" s="158">
        <f t="shared" si="1"/>
        <v>3.5</v>
      </c>
      <c r="I43" s="158">
        <f t="shared" si="1"/>
        <v>-125.7</v>
      </c>
      <c r="J43" s="158">
        <f t="shared" si="1"/>
        <v>4.4000000000000004</v>
      </c>
      <c r="K43" s="158">
        <f t="shared" si="1"/>
        <v>1.2</v>
      </c>
      <c r="L43" s="158">
        <f t="shared" si="1"/>
        <v>-10.6</v>
      </c>
      <c r="M43" s="158">
        <f t="shared" si="1"/>
        <v>5.4</v>
      </c>
      <c r="N43" s="158">
        <f t="shared" si="1"/>
        <v>7.5</v>
      </c>
      <c r="O43" s="159">
        <f t="shared" si="1"/>
        <v>-1.7</v>
      </c>
    </row>
    <row r="44" spans="1:15">
      <c r="A44" s="36">
        <v>8</v>
      </c>
      <c r="B44" s="37" t="s">
        <v>32</v>
      </c>
      <c r="C44" s="157">
        <f t="shared" si="1"/>
        <v>3.6</v>
      </c>
      <c r="D44" s="158">
        <f t="shared" si="1"/>
        <v>0.7</v>
      </c>
      <c r="E44" s="158">
        <f t="shared" si="1"/>
        <v>-1</v>
      </c>
      <c r="F44" s="158">
        <f t="shared" si="1"/>
        <v>-6.2</v>
      </c>
      <c r="G44" s="158">
        <f t="shared" si="1"/>
        <v>13.8</v>
      </c>
      <c r="H44" s="158">
        <f t="shared" si="1"/>
        <v>-6.2</v>
      </c>
      <c r="I44" s="158">
        <f t="shared" si="1"/>
        <v>-125.4</v>
      </c>
      <c r="J44" s="158">
        <f t="shared" si="1"/>
        <v>10.8</v>
      </c>
      <c r="K44" s="158">
        <f t="shared" si="1"/>
        <v>-0.3</v>
      </c>
      <c r="L44" s="158">
        <f t="shared" si="1"/>
        <v>-63.8</v>
      </c>
      <c r="M44" s="158">
        <f t="shared" si="1"/>
        <v>11.2</v>
      </c>
      <c r="N44" s="158">
        <f t="shared" si="1"/>
        <v>5.9</v>
      </c>
      <c r="O44" s="159">
        <f t="shared" si="1"/>
        <v>4.3</v>
      </c>
    </row>
    <row r="45" spans="1:15">
      <c r="A45" s="36">
        <v>9</v>
      </c>
      <c r="B45" s="37" t="s">
        <v>33</v>
      </c>
      <c r="C45" s="157">
        <f t="shared" si="1"/>
        <v>1.9</v>
      </c>
      <c r="D45" s="158">
        <f t="shared" si="1"/>
        <v>0.7</v>
      </c>
      <c r="E45" s="158">
        <f t="shared" si="1"/>
        <v>1.3</v>
      </c>
      <c r="F45" s="158">
        <f t="shared" si="1"/>
        <v>6.1</v>
      </c>
      <c r="G45" s="158">
        <f t="shared" si="1"/>
        <v>23.9</v>
      </c>
      <c r="H45" s="158">
        <f t="shared" si="1"/>
        <v>5.7</v>
      </c>
      <c r="I45" s="158">
        <f t="shared" si="1"/>
        <v>-126.8</v>
      </c>
      <c r="J45" s="158">
        <f t="shared" si="1"/>
        <v>86.4</v>
      </c>
      <c r="K45" s="158">
        <f t="shared" si="1"/>
        <v>5.0999999999999996</v>
      </c>
      <c r="L45" s="158">
        <f t="shared" si="1"/>
        <v>-29</v>
      </c>
      <c r="M45" s="158">
        <f t="shared" si="1"/>
        <v>7.2</v>
      </c>
      <c r="N45" s="158">
        <f t="shared" si="1"/>
        <v>11.7</v>
      </c>
      <c r="O45" s="159">
        <f t="shared" si="1"/>
        <v>0.1</v>
      </c>
    </row>
    <row r="46" spans="1:15">
      <c r="A46" s="40">
        <v>10</v>
      </c>
      <c r="B46" s="41" t="s">
        <v>34</v>
      </c>
      <c r="C46" s="160">
        <f t="shared" si="1"/>
        <v>4.5</v>
      </c>
      <c r="D46" s="161">
        <f t="shared" si="1"/>
        <v>1.4</v>
      </c>
      <c r="E46" s="161">
        <f t="shared" si="1"/>
        <v>-4.0999999999999996</v>
      </c>
      <c r="F46" s="161">
        <f t="shared" si="1"/>
        <v>-0.9</v>
      </c>
      <c r="G46" s="161">
        <f t="shared" si="1"/>
        <v>10.199999999999999</v>
      </c>
      <c r="H46" s="161">
        <f t="shared" si="1"/>
        <v>-0.1</v>
      </c>
      <c r="I46" s="161">
        <f t="shared" si="1"/>
        <v>-125.6</v>
      </c>
      <c r="J46" s="161">
        <f t="shared" si="1"/>
        <v>18.600000000000001</v>
      </c>
      <c r="K46" s="161">
        <f t="shared" si="1"/>
        <v>0.9</v>
      </c>
      <c r="L46" s="161">
        <f t="shared" si="1"/>
        <v>-68.2</v>
      </c>
      <c r="M46" s="161">
        <f t="shared" si="1"/>
        <v>12.1</v>
      </c>
      <c r="N46" s="161">
        <f t="shared" si="1"/>
        <v>7.2</v>
      </c>
      <c r="O46" s="162">
        <f t="shared" si="1"/>
        <v>5.3</v>
      </c>
    </row>
    <row r="48" spans="1:15">
      <c r="L48" s="22" t="s">
        <v>194</v>
      </c>
    </row>
    <row r="49" spans="1:15">
      <c r="A49" s="20" t="s">
        <v>271</v>
      </c>
      <c r="B49" s="21"/>
      <c r="C49" s="21"/>
      <c r="D49" s="21"/>
      <c r="E49" s="21"/>
      <c r="F49" s="21"/>
      <c r="G49" s="19"/>
      <c r="H49" s="19"/>
      <c r="I49" s="19"/>
      <c r="J49" s="19"/>
      <c r="K49" s="19"/>
      <c r="L49" s="19"/>
      <c r="M49" s="19"/>
      <c r="N49" s="19" t="s">
        <v>10</v>
      </c>
      <c r="O49" s="19"/>
    </row>
    <row r="50" spans="1:15">
      <c r="A50" s="23"/>
      <c r="B50" s="24" t="s">
        <v>11</v>
      </c>
      <c r="C50" s="294" t="s">
        <v>12</v>
      </c>
      <c r="D50" s="294" t="s">
        <v>13</v>
      </c>
      <c r="E50" s="290" t="s">
        <v>14</v>
      </c>
      <c r="F50" s="292" t="s">
        <v>8</v>
      </c>
      <c r="G50" s="25"/>
      <c r="H50" s="25"/>
      <c r="I50" s="26"/>
      <c r="J50" s="290" t="s">
        <v>9</v>
      </c>
      <c r="K50" s="290" t="s">
        <v>15</v>
      </c>
      <c r="L50" s="25" t="s">
        <v>16</v>
      </c>
      <c r="M50" s="25"/>
      <c r="N50" s="25"/>
      <c r="O50" s="26"/>
    </row>
    <row r="51" spans="1:15" ht="25.5">
      <c r="A51" s="27"/>
      <c r="B51" s="28" t="s">
        <v>17</v>
      </c>
      <c r="C51" s="295"/>
      <c r="D51" s="295"/>
      <c r="E51" s="291"/>
      <c r="F51" s="293"/>
      <c r="G51" s="29" t="s">
        <v>18</v>
      </c>
      <c r="H51" s="30" t="s">
        <v>19</v>
      </c>
      <c r="I51" s="26" t="s">
        <v>20</v>
      </c>
      <c r="J51" s="291"/>
      <c r="K51" s="291"/>
      <c r="L51" s="31" t="s">
        <v>211</v>
      </c>
      <c r="M51" s="29" t="s">
        <v>21</v>
      </c>
      <c r="N51" s="30" t="s">
        <v>22</v>
      </c>
      <c r="O51" s="26" t="s">
        <v>23</v>
      </c>
    </row>
    <row r="52" spans="1:15">
      <c r="A52" s="32"/>
      <c r="B52" s="33" t="s">
        <v>24</v>
      </c>
      <c r="C52" s="69">
        <v>22520395</v>
      </c>
      <c r="D52" s="34">
        <v>13093984</v>
      </c>
      <c r="E52" s="34">
        <v>2843203</v>
      </c>
      <c r="F52" s="34">
        <v>4358557</v>
      </c>
      <c r="G52" s="34">
        <v>673533</v>
      </c>
      <c r="H52" s="34">
        <v>3697977</v>
      </c>
      <c r="I52" s="34">
        <v>-12953</v>
      </c>
      <c r="J52" s="34">
        <v>1046892</v>
      </c>
      <c r="K52" s="34">
        <v>21342636</v>
      </c>
      <c r="L52" s="34">
        <v>1177759</v>
      </c>
      <c r="M52" s="34">
        <v>20235167</v>
      </c>
      <c r="N52" s="34">
        <v>19129761</v>
      </c>
      <c r="O52" s="35">
        <v>72353</v>
      </c>
    </row>
    <row r="53" spans="1:15">
      <c r="A53" s="36">
        <v>1</v>
      </c>
      <c r="B53" s="37" t="s">
        <v>25</v>
      </c>
      <c r="C53" s="45">
        <v>6962562</v>
      </c>
      <c r="D53" s="38">
        <v>3844684</v>
      </c>
      <c r="E53" s="38">
        <v>992719</v>
      </c>
      <c r="F53" s="38">
        <v>1074774</v>
      </c>
      <c r="G53" s="38">
        <v>177184</v>
      </c>
      <c r="H53" s="38">
        <v>901379</v>
      </c>
      <c r="I53" s="38">
        <v>-3789</v>
      </c>
      <c r="J53" s="38">
        <v>332865</v>
      </c>
      <c r="K53" s="38">
        <v>6245042</v>
      </c>
      <c r="L53" s="38">
        <v>717520</v>
      </c>
      <c r="M53" s="38">
        <v>6292642</v>
      </c>
      <c r="N53" s="38">
        <v>5597534</v>
      </c>
      <c r="O53" s="39">
        <v>22412</v>
      </c>
    </row>
    <row r="54" spans="1:15">
      <c r="A54" s="36">
        <v>2</v>
      </c>
      <c r="B54" s="37" t="s">
        <v>26</v>
      </c>
      <c r="C54" s="45">
        <v>3782571</v>
      </c>
      <c r="D54" s="38">
        <v>2514174</v>
      </c>
      <c r="E54" s="38">
        <v>462638</v>
      </c>
      <c r="F54" s="38">
        <v>690512</v>
      </c>
      <c r="G54" s="38">
        <v>159884</v>
      </c>
      <c r="H54" s="38">
        <v>532940</v>
      </c>
      <c r="I54" s="38">
        <v>-2312</v>
      </c>
      <c r="J54" s="38">
        <v>141929</v>
      </c>
      <c r="K54" s="38">
        <v>3809253</v>
      </c>
      <c r="L54" s="38">
        <v>-26682</v>
      </c>
      <c r="M54" s="38">
        <v>3375535</v>
      </c>
      <c r="N54" s="38">
        <v>3414297</v>
      </c>
      <c r="O54" s="39">
        <v>12080</v>
      </c>
    </row>
    <row r="55" spans="1:15">
      <c r="A55" s="36">
        <v>3</v>
      </c>
      <c r="B55" s="37" t="s">
        <v>27</v>
      </c>
      <c r="C55" s="45">
        <v>2277426</v>
      </c>
      <c r="D55" s="38">
        <v>1653705</v>
      </c>
      <c r="E55" s="38">
        <v>307829</v>
      </c>
      <c r="F55" s="38">
        <v>463970</v>
      </c>
      <c r="G55" s="38">
        <v>73346</v>
      </c>
      <c r="H55" s="38">
        <v>392146</v>
      </c>
      <c r="I55" s="38">
        <v>-1522</v>
      </c>
      <c r="J55" s="38">
        <v>80984</v>
      </c>
      <c r="K55" s="38">
        <v>2506488</v>
      </c>
      <c r="L55" s="38">
        <v>-229062</v>
      </c>
      <c r="M55" s="38">
        <v>2010379</v>
      </c>
      <c r="N55" s="38">
        <v>2246608</v>
      </c>
      <c r="O55" s="39">
        <v>7167</v>
      </c>
    </row>
    <row r="56" spans="1:15">
      <c r="A56" s="36">
        <v>4</v>
      </c>
      <c r="B56" s="37" t="s">
        <v>28</v>
      </c>
      <c r="C56" s="45">
        <v>2986593</v>
      </c>
      <c r="D56" s="38">
        <v>1700728</v>
      </c>
      <c r="E56" s="38">
        <v>288663</v>
      </c>
      <c r="F56" s="38">
        <v>785391</v>
      </c>
      <c r="G56" s="38">
        <v>103583</v>
      </c>
      <c r="H56" s="38">
        <v>683562</v>
      </c>
      <c r="I56" s="38">
        <v>-1754</v>
      </c>
      <c r="J56" s="38">
        <v>117640</v>
      </c>
      <c r="K56" s="38">
        <v>2892422</v>
      </c>
      <c r="L56" s="38">
        <v>94171</v>
      </c>
      <c r="M56" s="38">
        <v>2677056</v>
      </c>
      <c r="N56" s="38">
        <v>2592527</v>
      </c>
      <c r="O56" s="39">
        <v>9642</v>
      </c>
    </row>
    <row r="57" spans="1:15">
      <c r="A57" s="36">
        <v>5</v>
      </c>
      <c r="B57" s="37" t="s">
        <v>29</v>
      </c>
      <c r="C57" s="45">
        <v>1203436</v>
      </c>
      <c r="D57" s="38">
        <v>618021</v>
      </c>
      <c r="E57" s="38">
        <v>134789</v>
      </c>
      <c r="F57" s="38">
        <v>237106</v>
      </c>
      <c r="G57" s="38">
        <v>27101</v>
      </c>
      <c r="H57" s="38">
        <v>210641</v>
      </c>
      <c r="I57" s="38">
        <v>-636</v>
      </c>
      <c r="J57" s="38">
        <v>57307</v>
      </c>
      <c r="K57" s="38">
        <v>1047223</v>
      </c>
      <c r="L57" s="38">
        <v>156213</v>
      </c>
      <c r="M57" s="38">
        <v>1090940</v>
      </c>
      <c r="N57" s="38">
        <v>938643</v>
      </c>
      <c r="O57" s="39">
        <v>3916</v>
      </c>
    </row>
    <row r="58" spans="1:15">
      <c r="A58" s="36">
        <v>6</v>
      </c>
      <c r="B58" s="37" t="s">
        <v>30</v>
      </c>
      <c r="C58" s="45">
        <v>2587503</v>
      </c>
      <c r="D58" s="38">
        <v>1251562</v>
      </c>
      <c r="E58" s="38">
        <v>250201</v>
      </c>
      <c r="F58" s="38">
        <v>603326</v>
      </c>
      <c r="G58" s="38">
        <v>83229</v>
      </c>
      <c r="H58" s="38">
        <v>521466</v>
      </c>
      <c r="I58" s="38">
        <v>-1369</v>
      </c>
      <c r="J58" s="38">
        <v>150574</v>
      </c>
      <c r="K58" s="38">
        <v>2255663</v>
      </c>
      <c r="L58" s="38">
        <v>331840</v>
      </c>
      <c r="M58" s="38">
        <v>2345177</v>
      </c>
      <c r="N58" s="38">
        <v>2021788</v>
      </c>
      <c r="O58" s="39">
        <v>8451</v>
      </c>
    </row>
    <row r="59" spans="1:15">
      <c r="A59" s="36">
        <v>7</v>
      </c>
      <c r="B59" s="37" t="s">
        <v>31</v>
      </c>
      <c r="C59" s="45">
        <v>1069803</v>
      </c>
      <c r="D59" s="38">
        <v>573681</v>
      </c>
      <c r="E59" s="38">
        <v>126915</v>
      </c>
      <c r="F59" s="38">
        <v>206219</v>
      </c>
      <c r="G59" s="38">
        <v>18255</v>
      </c>
      <c r="H59" s="38">
        <v>188550</v>
      </c>
      <c r="I59" s="38">
        <v>-586</v>
      </c>
      <c r="J59" s="38">
        <v>58500</v>
      </c>
      <c r="K59" s="38">
        <v>965315</v>
      </c>
      <c r="L59" s="38">
        <v>104488</v>
      </c>
      <c r="M59" s="38">
        <v>966253</v>
      </c>
      <c r="N59" s="38">
        <v>865228</v>
      </c>
      <c r="O59" s="39">
        <v>3463</v>
      </c>
    </row>
    <row r="60" spans="1:15">
      <c r="A60" s="36">
        <v>8</v>
      </c>
      <c r="B60" s="37" t="s">
        <v>32</v>
      </c>
      <c r="C60" s="45">
        <v>686146</v>
      </c>
      <c r="D60" s="38">
        <v>388647</v>
      </c>
      <c r="E60" s="38">
        <v>119169</v>
      </c>
      <c r="F60" s="38">
        <v>134678</v>
      </c>
      <c r="G60" s="38">
        <v>11312</v>
      </c>
      <c r="H60" s="38">
        <v>123787</v>
      </c>
      <c r="I60" s="38">
        <v>-421</v>
      </c>
      <c r="J60" s="38">
        <v>50276</v>
      </c>
      <c r="K60" s="38">
        <v>692770</v>
      </c>
      <c r="L60" s="38">
        <v>-6624</v>
      </c>
      <c r="M60" s="38">
        <v>612157</v>
      </c>
      <c r="N60" s="38">
        <v>620942</v>
      </c>
      <c r="O60" s="39">
        <v>2161</v>
      </c>
    </row>
    <row r="61" spans="1:15">
      <c r="A61" s="36">
        <v>9</v>
      </c>
      <c r="B61" s="37" t="s">
        <v>33</v>
      </c>
      <c r="C61" s="45">
        <v>459532</v>
      </c>
      <c r="D61" s="38">
        <v>251819</v>
      </c>
      <c r="E61" s="38">
        <v>67046</v>
      </c>
      <c r="F61" s="38">
        <v>77019</v>
      </c>
      <c r="G61" s="38">
        <v>10144</v>
      </c>
      <c r="H61" s="38">
        <v>67131</v>
      </c>
      <c r="I61" s="38">
        <v>-256</v>
      </c>
      <c r="J61" s="38">
        <v>25359</v>
      </c>
      <c r="K61" s="38">
        <v>421243</v>
      </c>
      <c r="L61" s="38">
        <v>38289</v>
      </c>
      <c r="M61" s="38">
        <v>414382</v>
      </c>
      <c r="N61" s="38">
        <v>377567</v>
      </c>
      <c r="O61" s="39">
        <v>1474</v>
      </c>
    </row>
    <row r="62" spans="1:15">
      <c r="A62" s="40">
        <v>10</v>
      </c>
      <c r="B62" s="41" t="s">
        <v>34</v>
      </c>
      <c r="C62" s="46">
        <v>504823</v>
      </c>
      <c r="D62" s="42">
        <v>296963</v>
      </c>
      <c r="E62" s="42">
        <v>93234</v>
      </c>
      <c r="F62" s="42">
        <v>85562</v>
      </c>
      <c r="G62" s="42">
        <v>9495</v>
      </c>
      <c r="H62" s="42">
        <v>76375</v>
      </c>
      <c r="I62" s="42">
        <v>-308</v>
      </c>
      <c r="J62" s="42">
        <v>31458</v>
      </c>
      <c r="K62" s="42">
        <v>507217</v>
      </c>
      <c r="L62" s="42">
        <v>-2394</v>
      </c>
      <c r="M62" s="42">
        <v>450646</v>
      </c>
      <c r="N62" s="42">
        <v>454627</v>
      </c>
      <c r="O62" s="43">
        <v>1587</v>
      </c>
    </row>
    <row r="65" spans="1:15">
      <c r="A65" s="20" t="s">
        <v>237</v>
      </c>
      <c r="B65" s="21"/>
      <c r="C65" s="21"/>
      <c r="D65" s="21"/>
      <c r="E65" s="21"/>
      <c r="F65" s="21"/>
      <c r="G65" s="19"/>
      <c r="H65" s="19"/>
      <c r="I65" s="19"/>
      <c r="J65" s="19"/>
      <c r="K65" s="19"/>
      <c r="L65" s="19"/>
      <c r="M65" s="19"/>
      <c r="N65" s="19" t="s">
        <v>10</v>
      </c>
      <c r="O65" s="19"/>
    </row>
    <row r="66" spans="1:15">
      <c r="A66" s="23"/>
      <c r="B66" s="24" t="s">
        <v>11</v>
      </c>
      <c r="C66" s="290" t="s">
        <v>12</v>
      </c>
      <c r="D66" s="294" t="s">
        <v>13</v>
      </c>
      <c r="E66" s="290" t="s">
        <v>14</v>
      </c>
      <c r="F66" s="292" t="s">
        <v>8</v>
      </c>
      <c r="G66" s="25"/>
      <c r="H66" s="25"/>
      <c r="I66" s="26"/>
      <c r="J66" s="290" t="s">
        <v>9</v>
      </c>
      <c r="K66" s="290" t="s">
        <v>15</v>
      </c>
      <c r="L66" s="25" t="s">
        <v>16</v>
      </c>
      <c r="M66" s="25"/>
      <c r="N66" s="25"/>
      <c r="O66" s="26"/>
    </row>
    <row r="67" spans="1:15" ht="25.5">
      <c r="A67" s="27"/>
      <c r="B67" s="28" t="s">
        <v>17</v>
      </c>
      <c r="C67" s="291"/>
      <c r="D67" s="295"/>
      <c r="E67" s="291"/>
      <c r="F67" s="293"/>
      <c r="G67" s="29" t="s">
        <v>18</v>
      </c>
      <c r="H67" s="30" t="s">
        <v>19</v>
      </c>
      <c r="I67" s="26" t="s">
        <v>20</v>
      </c>
      <c r="J67" s="291"/>
      <c r="K67" s="291"/>
      <c r="L67" s="31" t="s">
        <v>211</v>
      </c>
      <c r="M67" s="29" t="s">
        <v>21</v>
      </c>
      <c r="N67" s="30" t="s">
        <v>22</v>
      </c>
      <c r="O67" s="26" t="s">
        <v>23</v>
      </c>
    </row>
    <row r="68" spans="1:15">
      <c r="A68" s="32"/>
      <c r="B68" s="44" t="s">
        <v>24</v>
      </c>
      <c r="C68" s="180">
        <f>ROUND((C52-C20)/C20*100,1)</f>
        <v>2.6</v>
      </c>
      <c r="D68" s="155">
        <f t="shared" ref="D68:O68" si="2">ROUND((D52-D20)/D20*100,1)</f>
        <v>2.2999999999999998</v>
      </c>
      <c r="E68" s="155">
        <f t="shared" si="2"/>
        <v>1.5</v>
      </c>
      <c r="F68" s="155">
        <f t="shared" si="2"/>
        <v>2.5</v>
      </c>
      <c r="G68" s="155">
        <f t="shared" si="2"/>
        <v>0.6</v>
      </c>
      <c r="H68" s="155">
        <f t="shared" si="2"/>
        <v>2.9</v>
      </c>
      <c r="I68" s="155">
        <f t="shared" si="2"/>
        <v>0</v>
      </c>
      <c r="J68" s="155">
        <f t="shared" si="2"/>
        <v>2.4</v>
      </c>
      <c r="K68" s="155">
        <f t="shared" si="2"/>
        <v>2.2000000000000002</v>
      </c>
      <c r="L68" s="155">
        <f t="shared" si="2"/>
        <v>10.199999999999999</v>
      </c>
      <c r="M68" s="155">
        <f t="shared" si="2"/>
        <v>5</v>
      </c>
      <c r="N68" s="155">
        <f t="shared" si="2"/>
        <v>4.7</v>
      </c>
      <c r="O68" s="156">
        <f t="shared" si="2"/>
        <v>0</v>
      </c>
    </row>
    <row r="69" spans="1:15">
      <c r="A69" s="36">
        <v>1</v>
      </c>
      <c r="B69" s="50" t="s">
        <v>25</v>
      </c>
      <c r="C69" s="181">
        <f t="shared" ref="C69:O78" si="3">ROUND((C53-C21)/C21*100,1)</f>
        <v>0</v>
      </c>
      <c r="D69" s="158">
        <f t="shared" si="3"/>
        <v>2</v>
      </c>
      <c r="E69" s="158">
        <f t="shared" si="3"/>
        <v>1.3</v>
      </c>
      <c r="F69" s="158">
        <f t="shared" si="3"/>
        <v>3.3</v>
      </c>
      <c r="G69" s="158">
        <f t="shared" si="3"/>
        <v>3.4</v>
      </c>
      <c r="H69" s="158">
        <f t="shared" si="3"/>
        <v>3.3</v>
      </c>
      <c r="I69" s="158">
        <f t="shared" si="3"/>
        <v>0</v>
      </c>
      <c r="J69" s="158">
        <f t="shared" si="3"/>
        <v>1.9</v>
      </c>
      <c r="K69" s="158">
        <f t="shared" si="3"/>
        <v>2.1</v>
      </c>
      <c r="L69" s="158">
        <f t="shared" si="3"/>
        <v>-15.3</v>
      </c>
      <c r="M69" s="158">
        <f t="shared" si="3"/>
        <v>1.9</v>
      </c>
      <c r="N69" s="158">
        <f t="shared" si="3"/>
        <v>4.5999999999999996</v>
      </c>
      <c r="O69" s="159">
        <f t="shared" si="3"/>
        <v>-3.1</v>
      </c>
    </row>
    <row r="70" spans="1:15">
      <c r="A70" s="36">
        <v>2</v>
      </c>
      <c r="B70" s="50" t="s">
        <v>26</v>
      </c>
      <c r="C70" s="181">
        <f t="shared" si="3"/>
        <v>4.0999999999999996</v>
      </c>
      <c r="D70" s="158">
        <f t="shared" si="3"/>
        <v>2.2999999999999998</v>
      </c>
      <c r="E70" s="158">
        <f t="shared" si="3"/>
        <v>1.3</v>
      </c>
      <c r="F70" s="158">
        <f t="shared" si="3"/>
        <v>2.6</v>
      </c>
      <c r="G70" s="158">
        <f t="shared" si="3"/>
        <v>2.7</v>
      </c>
      <c r="H70" s="158">
        <f t="shared" si="3"/>
        <v>2.6</v>
      </c>
      <c r="I70" s="158">
        <f t="shared" si="3"/>
        <v>-0.2</v>
      </c>
      <c r="J70" s="158">
        <f t="shared" si="3"/>
        <v>-1.3</v>
      </c>
      <c r="K70" s="158">
        <f t="shared" si="3"/>
        <v>2.1</v>
      </c>
      <c r="L70" s="158">
        <f t="shared" si="3"/>
        <v>-72.2</v>
      </c>
      <c r="M70" s="158">
        <f t="shared" si="3"/>
        <v>6.9</v>
      </c>
      <c r="N70" s="158">
        <f t="shared" si="3"/>
        <v>4.5999999999999996</v>
      </c>
      <c r="O70" s="159">
        <f t="shared" si="3"/>
        <v>1.9</v>
      </c>
    </row>
    <row r="71" spans="1:15">
      <c r="A71" s="36">
        <v>3</v>
      </c>
      <c r="B71" s="50" t="s">
        <v>27</v>
      </c>
      <c r="C71" s="181">
        <f t="shared" si="3"/>
        <v>4.5999999999999996</v>
      </c>
      <c r="D71" s="158">
        <f t="shared" si="3"/>
        <v>2.5</v>
      </c>
      <c r="E71" s="158">
        <f t="shared" si="3"/>
        <v>1.6</v>
      </c>
      <c r="F71" s="158">
        <f t="shared" si="3"/>
        <v>2.5</v>
      </c>
      <c r="G71" s="158">
        <f t="shared" si="3"/>
        <v>1.3</v>
      </c>
      <c r="H71" s="158">
        <f t="shared" si="3"/>
        <v>2.7</v>
      </c>
      <c r="I71" s="158">
        <f t="shared" si="3"/>
        <v>0.2</v>
      </c>
      <c r="J71" s="158">
        <f t="shared" si="3"/>
        <v>3.5</v>
      </c>
      <c r="K71" s="158">
        <f t="shared" si="3"/>
        <v>2.4</v>
      </c>
      <c r="L71" s="158">
        <f t="shared" si="3"/>
        <v>-15.5</v>
      </c>
      <c r="M71" s="158">
        <f t="shared" si="3"/>
        <v>7.9</v>
      </c>
      <c r="N71" s="158">
        <f t="shared" si="3"/>
        <v>4.9000000000000004</v>
      </c>
      <c r="O71" s="159">
        <f t="shared" si="3"/>
        <v>2.8</v>
      </c>
    </row>
    <row r="72" spans="1:15">
      <c r="A72" s="36">
        <v>4</v>
      </c>
      <c r="B72" s="50" t="s">
        <v>28</v>
      </c>
      <c r="C72" s="181">
        <f t="shared" si="3"/>
        <v>3.8</v>
      </c>
      <c r="D72" s="158">
        <f t="shared" si="3"/>
        <v>2.6</v>
      </c>
      <c r="E72" s="158">
        <f t="shared" si="3"/>
        <v>1.6</v>
      </c>
      <c r="F72" s="158">
        <f t="shared" si="3"/>
        <v>3.3</v>
      </c>
      <c r="G72" s="158">
        <f t="shared" si="3"/>
        <v>-1.5</v>
      </c>
      <c r="H72" s="158">
        <f t="shared" si="3"/>
        <v>4</v>
      </c>
      <c r="I72" s="158">
        <f t="shared" si="3"/>
        <v>0.5</v>
      </c>
      <c r="J72" s="158">
        <f t="shared" si="3"/>
        <v>5</v>
      </c>
      <c r="K72" s="158">
        <f t="shared" si="3"/>
        <v>2.8</v>
      </c>
      <c r="L72" s="158">
        <f t="shared" si="3"/>
        <v>50.6</v>
      </c>
      <c r="M72" s="158">
        <f t="shared" si="3"/>
        <v>6.5</v>
      </c>
      <c r="N72" s="158">
        <f t="shared" si="3"/>
        <v>5.3</v>
      </c>
      <c r="O72" s="159">
        <f t="shared" si="3"/>
        <v>1.3</v>
      </c>
    </row>
    <row r="73" spans="1:15">
      <c r="A73" s="36">
        <v>5</v>
      </c>
      <c r="B73" s="50" t="s">
        <v>29</v>
      </c>
      <c r="C73" s="181">
        <f t="shared" si="3"/>
        <v>3.2</v>
      </c>
      <c r="D73" s="158">
        <f t="shared" si="3"/>
        <v>2</v>
      </c>
      <c r="E73" s="158">
        <f t="shared" si="3"/>
        <v>2.4</v>
      </c>
      <c r="F73" s="158">
        <f t="shared" si="3"/>
        <v>2.7</v>
      </c>
      <c r="G73" s="158">
        <f t="shared" si="3"/>
        <v>-2.1</v>
      </c>
      <c r="H73" s="158">
        <f t="shared" si="3"/>
        <v>3.3</v>
      </c>
      <c r="I73" s="158">
        <f t="shared" si="3"/>
        <v>0.3</v>
      </c>
      <c r="J73" s="158">
        <f t="shared" si="3"/>
        <v>5.2</v>
      </c>
      <c r="K73" s="158">
        <f t="shared" si="3"/>
        <v>2.4</v>
      </c>
      <c r="L73" s="158">
        <f t="shared" si="3"/>
        <v>8.5</v>
      </c>
      <c r="M73" s="158">
        <f t="shared" si="3"/>
        <v>5.4</v>
      </c>
      <c r="N73" s="158">
        <f t="shared" si="3"/>
        <v>4.9000000000000004</v>
      </c>
      <c r="O73" s="159">
        <f t="shared" si="3"/>
        <v>0.3</v>
      </c>
    </row>
    <row r="74" spans="1:15">
      <c r="A74" s="36">
        <v>6</v>
      </c>
      <c r="B74" s="50" t="s">
        <v>30</v>
      </c>
      <c r="C74" s="181">
        <f t="shared" si="3"/>
        <v>3.3</v>
      </c>
      <c r="D74" s="158">
        <f t="shared" si="3"/>
        <v>2.5</v>
      </c>
      <c r="E74" s="158">
        <f t="shared" si="3"/>
        <v>1.1000000000000001</v>
      </c>
      <c r="F74" s="158">
        <f t="shared" si="3"/>
        <v>-0.8</v>
      </c>
      <c r="G74" s="158">
        <f t="shared" si="3"/>
        <v>-3.9</v>
      </c>
      <c r="H74" s="158">
        <f t="shared" si="3"/>
        <v>-0.3</v>
      </c>
      <c r="I74" s="158">
        <f t="shared" si="3"/>
        <v>-0.7</v>
      </c>
      <c r="J74" s="158">
        <f t="shared" si="3"/>
        <v>4.9000000000000004</v>
      </c>
      <c r="K74" s="158">
        <f t="shared" si="3"/>
        <v>1.6</v>
      </c>
      <c r="L74" s="158">
        <f t="shared" si="3"/>
        <v>16.399999999999999</v>
      </c>
      <c r="M74" s="158">
        <f t="shared" si="3"/>
        <v>5.7</v>
      </c>
      <c r="N74" s="158">
        <f t="shared" si="3"/>
        <v>4.0999999999999996</v>
      </c>
      <c r="O74" s="159">
        <f t="shared" si="3"/>
        <v>0.6</v>
      </c>
    </row>
    <row r="75" spans="1:15">
      <c r="A75" s="36">
        <v>7</v>
      </c>
      <c r="B75" s="50" t="s">
        <v>31</v>
      </c>
      <c r="C75" s="181">
        <f t="shared" si="3"/>
        <v>3.4</v>
      </c>
      <c r="D75" s="158">
        <f t="shared" si="3"/>
        <v>2.2000000000000002</v>
      </c>
      <c r="E75" s="158">
        <f t="shared" si="3"/>
        <v>1.4</v>
      </c>
      <c r="F75" s="158">
        <f t="shared" si="3"/>
        <v>2.1</v>
      </c>
      <c r="G75" s="158">
        <f t="shared" si="3"/>
        <v>-3.6</v>
      </c>
      <c r="H75" s="158">
        <f t="shared" si="3"/>
        <v>2.7</v>
      </c>
      <c r="I75" s="158">
        <f t="shared" si="3"/>
        <v>0</v>
      </c>
      <c r="J75" s="158">
        <f t="shared" si="3"/>
        <v>5.4</v>
      </c>
      <c r="K75" s="158">
        <f t="shared" si="3"/>
        <v>2.2999999999999998</v>
      </c>
      <c r="L75" s="158">
        <f t="shared" si="3"/>
        <v>15.3</v>
      </c>
      <c r="M75" s="158">
        <f t="shared" si="3"/>
        <v>5.8</v>
      </c>
      <c r="N75" s="158">
        <f t="shared" si="3"/>
        <v>4.8</v>
      </c>
      <c r="O75" s="159">
        <f t="shared" si="3"/>
        <v>0.8</v>
      </c>
    </row>
    <row r="76" spans="1:15">
      <c r="A76" s="36">
        <v>8</v>
      </c>
      <c r="B76" s="50" t="s">
        <v>32</v>
      </c>
      <c r="C76" s="181">
        <f t="shared" si="3"/>
        <v>3.8</v>
      </c>
      <c r="D76" s="158">
        <f t="shared" si="3"/>
        <v>1.6</v>
      </c>
      <c r="E76" s="158">
        <f t="shared" si="3"/>
        <v>1.9</v>
      </c>
      <c r="F76" s="158">
        <f t="shared" si="3"/>
        <v>6.3</v>
      </c>
      <c r="G76" s="158">
        <f t="shared" si="3"/>
        <v>-0.9</v>
      </c>
      <c r="H76" s="158">
        <f t="shared" si="3"/>
        <v>7</v>
      </c>
      <c r="I76" s="158">
        <f t="shared" si="3"/>
        <v>0.2</v>
      </c>
      <c r="J76" s="158">
        <f t="shared" si="3"/>
        <v>2.5</v>
      </c>
      <c r="K76" s="158">
        <f t="shared" si="3"/>
        <v>2.6</v>
      </c>
      <c r="L76" s="158">
        <f t="shared" si="3"/>
        <v>-53.2</v>
      </c>
      <c r="M76" s="158">
        <f t="shared" si="3"/>
        <v>6.6</v>
      </c>
      <c r="N76" s="158">
        <f t="shared" si="3"/>
        <v>5.0999999999999996</v>
      </c>
      <c r="O76" s="159">
        <f t="shared" si="3"/>
        <v>1.5</v>
      </c>
    </row>
    <row r="77" spans="1:15">
      <c r="A77" s="36">
        <v>9</v>
      </c>
      <c r="B77" s="50" t="s">
        <v>33</v>
      </c>
      <c r="C77" s="181">
        <f t="shared" si="3"/>
        <v>3.6</v>
      </c>
      <c r="D77" s="158">
        <f t="shared" si="3"/>
        <v>3.2</v>
      </c>
      <c r="E77" s="158">
        <f t="shared" si="3"/>
        <v>1.6</v>
      </c>
      <c r="F77" s="158">
        <f t="shared" si="3"/>
        <v>1.1000000000000001</v>
      </c>
      <c r="G77" s="158">
        <f t="shared" si="3"/>
        <v>-4.9000000000000004</v>
      </c>
      <c r="H77" s="158">
        <f t="shared" si="3"/>
        <v>2.1</v>
      </c>
      <c r="I77" s="158">
        <f t="shared" si="3"/>
        <v>-0.8</v>
      </c>
      <c r="J77" s="158">
        <f t="shared" si="3"/>
        <v>-11.4</v>
      </c>
      <c r="K77" s="158">
        <f t="shared" si="3"/>
        <v>1.6</v>
      </c>
      <c r="L77" s="158">
        <f t="shared" si="3"/>
        <v>32.200000000000003</v>
      </c>
      <c r="M77" s="158">
        <f t="shared" si="3"/>
        <v>6.2</v>
      </c>
      <c r="N77" s="158">
        <f t="shared" si="3"/>
        <v>4.0999999999999996</v>
      </c>
      <c r="O77" s="159">
        <f t="shared" si="3"/>
        <v>1.1000000000000001</v>
      </c>
    </row>
    <row r="78" spans="1:15">
      <c r="A78" s="40">
        <v>10</v>
      </c>
      <c r="B78" s="51" t="s">
        <v>34</v>
      </c>
      <c r="C78" s="182">
        <f t="shared" si="3"/>
        <v>4.0999999999999996</v>
      </c>
      <c r="D78" s="161">
        <f t="shared" si="3"/>
        <v>2.2000000000000002</v>
      </c>
      <c r="E78" s="161">
        <f t="shared" si="3"/>
        <v>3.1</v>
      </c>
      <c r="F78" s="161">
        <f t="shared" si="3"/>
        <v>5.0999999999999996</v>
      </c>
      <c r="G78" s="161">
        <f t="shared" si="3"/>
        <v>-0.2</v>
      </c>
      <c r="H78" s="161">
        <f t="shared" si="3"/>
        <v>5.8</v>
      </c>
      <c r="I78" s="161">
        <f t="shared" si="3"/>
        <v>0.7</v>
      </c>
      <c r="J78" s="161">
        <f t="shared" si="3"/>
        <v>3.7</v>
      </c>
      <c r="K78" s="161">
        <f t="shared" si="3"/>
        <v>2.9</v>
      </c>
      <c r="L78" s="161">
        <f t="shared" si="3"/>
        <v>-69.400000000000006</v>
      </c>
      <c r="M78" s="161">
        <f t="shared" si="3"/>
        <v>6.8</v>
      </c>
      <c r="N78" s="161">
        <f t="shared" si="3"/>
        <v>5.4</v>
      </c>
      <c r="O78" s="162">
        <f t="shared" si="3"/>
        <v>1.8</v>
      </c>
    </row>
    <row r="172" spans="1:256">
      <c r="A172" s="163">
        <v>2020</v>
      </c>
      <c r="B172" s="163">
        <v>2020</v>
      </c>
      <c r="C172" s="163">
        <v>2020</v>
      </c>
      <c r="D172" s="163">
        <v>2020</v>
      </c>
      <c r="E172" s="163">
        <v>2020</v>
      </c>
      <c r="F172" s="163">
        <v>2020</v>
      </c>
      <c r="G172" s="163">
        <v>2020</v>
      </c>
      <c r="H172" s="163">
        <v>2020</v>
      </c>
      <c r="I172" s="163">
        <v>2020</v>
      </c>
      <c r="J172" s="163">
        <v>2020</v>
      </c>
      <c r="K172" s="163">
        <v>2020</v>
      </c>
      <c r="L172" s="163">
        <v>2020</v>
      </c>
      <c r="M172" s="163">
        <v>2020</v>
      </c>
      <c r="N172" s="163">
        <v>2020</v>
      </c>
      <c r="O172" s="163">
        <v>2020</v>
      </c>
      <c r="P172" s="163">
        <v>2020</v>
      </c>
      <c r="Q172" s="163">
        <v>2020</v>
      </c>
      <c r="R172" s="163">
        <v>2020</v>
      </c>
      <c r="S172" s="163">
        <v>2020</v>
      </c>
      <c r="T172" s="163">
        <v>2020</v>
      </c>
      <c r="U172" s="163">
        <v>2020</v>
      </c>
      <c r="V172" s="163">
        <v>2020</v>
      </c>
      <c r="W172" s="163">
        <v>2020</v>
      </c>
      <c r="X172" s="163">
        <v>2020</v>
      </c>
      <c r="Y172" s="163">
        <v>2020</v>
      </c>
      <c r="Z172" s="163">
        <v>2020</v>
      </c>
      <c r="AA172" s="163">
        <v>2020</v>
      </c>
      <c r="AB172" s="163">
        <v>2020</v>
      </c>
      <c r="AC172" s="163">
        <v>2020</v>
      </c>
      <c r="AD172" s="163">
        <v>2020</v>
      </c>
      <c r="AE172" s="163">
        <v>2020</v>
      </c>
      <c r="AF172" s="163">
        <v>2020</v>
      </c>
      <c r="AG172" s="163">
        <v>2020</v>
      </c>
      <c r="AH172" s="163">
        <v>2020</v>
      </c>
      <c r="AI172" s="163">
        <v>2020</v>
      </c>
      <c r="AJ172" s="163">
        <v>2020</v>
      </c>
      <c r="AK172" s="163">
        <v>2020</v>
      </c>
      <c r="AL172" s="163">
        <v>2020</v>
      </c>
      <c r="AM172" s="163">
        <v>2020</v>
      </c>
      <c r="AN172" s="163">
        <v>2020</v>
      </c>
      <c r="AO172" s="163">
        <v>2020</v>
      </c>
      <c r="AP172" s="163">
        <v>2020</v>
      </c>
      <c r="AQ172" s="163">
        <v>2020</v>
      </c>
      <c r="AR172" s="163">
        <v>2020</v>
      </c>
      <c r="AS172" s="163">
        <v>2020</v>
      </c>
      <c r="AT172" s="163">
        <v>2020</v>
      </c>
      <c r="AU172" s="163">
        <v>2020</v>
      </c>
      <c r="AV172" s="163">
        <v>2020</v>
      </c>
      <c r="AW172" s="163">
        <v>2020</v>
      </c>
      <c r="AX172" s="163">
        <v>2020</v>
      </c>
      <c r="AY172" s="163">
        <v>2020</v>
      </c>
      <c r="AZ172" s="163">
        <v>2020</v>
      </c>
      <c r="BA172" s="163">
        <v>2020</v>
      </c>
      <c r="BB172" s="163">
        <v>2020</v>
      </c>
      <c r="BC172" s="163">
        <v>2020</v>
      </c>
      <c r="BD172" s="163">
        <v>2020</v>
      </c>
      <c r="BE172" s="163">
        <v>2020</v>
      </c>
      <c r="BF172" s="163">
        <v>2020</v>
      </c>
      <c r="BG172" s="163">
        <v>2020</v>
      </c>
      <c r="BH172" s="163">
        <v>2020</v>
      </c>
      <c r="BI172" s="163">
        <v>2020</v>
      </c>
      <c r="BJ172" s="163">
        <v>2020</v>
      </c>
      <c r="BK172" s="163">
        <v>2020</v>
      </c>
      <c r="BL172" s="163">
        <v>2020</v>
      </c>
      <c r="BM172" s="163">
        <v>2020</v>
      </c>
      <c r="BN172" s="163">
        <v>2020</v>
      </c>
      <c r="BO172" s="163">
        <v>2020</v>
      </c>
      <c r="BP172" s="163">
        <v>2020</v>
      </c>
      <c r="BQ172" s="163">
        <v>2020</v>
      </c>
      <c r="BR172" s="163">
        <v>2020</v>
      </c>
      <c r="BS172" s="163">
        <v>2020</v>
      </c>
      <c r="BT172" s="163">
        <v>2020</v>
      </c>
      <c r="BU172" s="163">
        <v>2020</v>
      </c>
      <c r="BV172" s="163">
        <v>2020</v>
      </c>
      <c r="BW172" s="163">
        <v>2020</v>
      </c>
      <c r="BX172" s="163">
        <v>2020</v>
      </c>
      <c r="BY172" s="163">
        <v>2020</v>
      </c>
      <c r="BZ172" s="163">
        <v>2020</v>
      </c>
      <c r="CA172" s="163">
        <v>2020</v>
      </c>
      <c r="CB172" s="163">
        <v>2020</v>
      </c>
      <c r="CC172" s="163">
        <v>2020</v>
      </c>
      <c r="CD172" s="163">
        <v>2020</v>
      </c>
      <c r="CE172" s="163">
        <v>2020</v>
      </c>
      <c r="CF172" s="163">
        <v>2020</v>
      </c>
      <c r="CG172" s="163">
        <v>2020</v>
      </c>
      <c r="CH172" s="163">
        <v>2020</v>
      </c>
      <c r="CI172" s="163">
        <v>2020</v>
      </c>
      <c r="CJ172" s="163">
        <v>2020</v>
      </c>
      <c r="CK172" s="163">
        <v>2020</v>
      </c>
      <c r="CL172" s="163">
        <v>2020</v>
      </c>
      <c r="CM172" s="163">
        <v>2020</v>
      </c>
      <c r="CN172" s="163">
        <v>2020</v>
      </c>
      <c r="CO172" s="163">
        <v>2020</v>
      </c>
      <c r="CP172" s="163">
        <v>2020</v>
      </c>
      <c r="CQ172" s="163">
        <v>2020</v>
      </c>
      <c r="CR172" s="163">
        <v>2020</v>
      </c>
      <c r="CS172" s="163">
        <v>2020</v>
      </c>
      <c r="CT172" s="163">
        <v>2020</v>
      </c>
      <c r="CU172" s="163">
        <v>2020</v>
      </c>
      <c r="CV172" s="163">
        <v>2020</v>
      </c>
      <c r="CW172" s="163">
        <v>2020</v>
      </c>
      <c r="CX172" s="163">
        <v>2020</v>
      </c>
      <c r="CY172" s="163">
        <v>2020</v>
      </c>
      <c r="CZ172" s="163">
        <v>2020</v>
      </c>
      <c r="DA172" s="163">
        <v>2020</v>
      </c>
      <c r="DB172" s="163">
        <v>2020</v>
      </c>
      <c r="DC172" s="163">
        <v>2020</v>
      </c>
      <c r="DD172" s="163">
        <v>2020</v>
      </c>
      <c r="DE172" s="163">
        <v>2020</v>
      </c>
      <c r="DF172" s="163">
        <v>2020</v>
      </c>
      <c r="DG172" s="163">
        <v>2020</v>
      </c>
      <c r="DH172" s="163">
        <v>2020</v>
      </c>
      <c r="DI172" s="163">
        <v>2020</v>
      </c>
      <c r="DJ172" s="163">
        <v>2020</v>
      </c>
      <c r="DK172" s="163">
        <v>2020</v>
      </c>
      <c r="DL172" s="163">
        <v>2020</v>
      </c>
      <c r="DM172" s="163">
        <v>2020</v>
      </c>
      <c r="DN172" s="163">
        <v>2020</v>
      </c>
      <c r="DO172" s="163">
        <v>2020</v>
      </c>
      <c r="DP172" s="163">
        <v>2020</v>
      </c>
      <c r="DQ172" s="163">
        <v>2020</v>
      </c>
      <c r="DR172" s="163">
        <v>2020</v>
      </c>
      <c r="DS172" s="163">
        <v>2020</v>
      </c>
      <c r="DT172" s="163">
        <v>2020</v>
      </c>
      <c r="DU172" s="163">
        <v>2020</v>
      </c>
      <c r="DV172" s="163">
        <v>2020</v>
      </c>
      <c r="DW172" s="163">
        <v>2020</v>
      </c>
      <c r="DX172" s="163">
        <v>2020</v>
      </c>
      <c r="DY172" s="163">
        <v>2020</v>
      </c>
      <c r="DZ172" s="163">
        <v>2020</v>
      </c>
      <c r="EA172" s="163">
        <v>2020</v>
      </c>
      <c r="EB172" s="163">
        <v>2020</v>
      </c>
      <c r="EC172" s="163">
        <v>2020</v>
      </c>
      <c r="ED172" s="163">
        <v>2020</v>
      </c>
      <c r="EE172" s="163">
        <v>2020</v>
      </c>
      <c r="EF172" s="163">
        <v>2020</v>
      </c>
      <c r="EG172" s="163">
        <v>2020</v>
      </c>
      <c r="EH172" s="163">
        <v>2020</v>
      </c>
      <c r="EI172" s="163">
        <v>2020</v>
      </c>
      <c r="EJ172" s="163">
        <v>2020</v>
      </c>
      <c r="EK172" s="163">
        <v>2020</v>
      </c>
      <c r="EL172" s="163">
        <v>2020</v>
      </c>
      <c r="EM172" s="163">
        <v>2020</v>
      </c>
      <c r="EN172" s="163">
        <v>2020</v>
      </c>
      <c r="EO172" s="163">
        <v>2020</v>
      </c>
      <c r="EP172" s="163">
        <v>2020</v>
      </c>
      <c r="EQ172" s="163">
        <v>2020</v>
      </c>
      <c r="ER172" s="163">
        <v>2020</v>
      </c>
      <c r="ES172" s="163">
        <v>2020</v>
      </c>
      <c r="ET172" s="163">
        <v>2020</v>
      </c>
      <c r="EU172" s="163">
        <v>2020</v>
      </c>
      <c r="EV172" s="163">
        <v>2020</v>
      </c>
      <c r="EW172" s="163">
        <v>2020</v>
      </c>
      <c r="EX172" s="163">
        <v>2020</v>
      </c>
      <c r="EY172" s="163">
        <v>2020</v>
      </c>
      <c r="EZ172" s="163">
        <v>2020</v>
      </c>
      <c r="FA172" s="163">
        <v>2020</v>
      </c>
      <c r="FB172" s="163">
        <v>2020</v>
      </c>
      <c r="FC172" s="163">
        <v>2020</v>
      </c>
      <c r="FD172" s="163">
        <v>2020</v>
      </c>
      <c r="FE172" s="163">
        <v>2020</v>
      </c>
      <c r="FF172" s="163">
        <v>2020</v>
      </c>
      <c r="FG172" s="163">
        <v>2020</v>
      </c>
      <c r="FH172" s="163">
        <v>2020</v>
      </c>
      <c r="FI172" s="163">
        <v>2020</v>
      </c>
      <c r="FJ172" s="163">
        <v>2020</v>
      </c>
      <c r="FK172" s="163">
        <v>2020</v>
      </c>
      <c r="FL172" s="163">
        <v>2020</v>
      </c>
      <c r="FM172" s="163">
        <v>2020</v>
      </c>
      <c r="FN172" s="163">
        <v>2020</v>
      </c>
      <c r="FO172" s="163">
        <v>2020</v>
      </c>
      <c r="FP172" s="163">
        <v>2020</v>
      </c>
      <c r="FQ172" s="163">
        <v>2020</v>
      </c>
      <c r="FR172" s="163">
        <v>2020</v>
      </c>
      <c r="FS172" s="163">
        <v>2020</v>
      </c>
      <c r="FT172" s="163">
        <v>2020</v>
      </c>
      <c r="FU172" s="163">
        <v>2020</v>
      </c>
      <c r="FV172" s="163">
        <v>2020</v>
      </c>
      <c r="FW172" s="163">
        <v>2020</v>
      </c>
      <c r="FX172" s="163">
        <v>2020</v>
      </c>
      <c r="FY172" s="163">
        <v>2020</v>
      </c>
      <c r="FZ172" s="163">
        <v>2020</v>
      </c>
      <c r="GA172" s="163">
        <v>2020</v>
      </c>
      <c r="GB172" s="163">
        <v>2020</v>
      </c>
      <c r="GC172" s="163">
        <v>2020</v>
      </c>
      <c r="GD172" s="163">
        <v>2020</v>
      </c>
      <c r="GE172" s="163">
        <v>2020</v>
      </c>
      <c r="GF172" s="163">
        <v>2020</v>
      </c>
      <c r="GG172" s="163">
        <v>2020</v>
      </c>
      <c r="GH172" s="163">
        <v>2020</v>
      </c>
      <c r="GI172" s="163">
        <v>2020</v>
      </c>
      <c r="GJ172" s="163">
        <v>2020</v>
      </c>
      <c r="GK172" s="163">
        <v>2020</v>
      </c>
      <c r="GL172" s="163">
        <v>2020</v>
      </c>
      <c r="GM172" s="163">
        <v>2020</v>
      </c>
      <c r="GN172" s="163">
        <v>2020</v>
      </c>
      <c r="GO172" s="163">
        <v>2020</v>
      </c>
      <c r="GP172" s="163">
        <v>2020</v>
      </c>
      <c r="GQ172" s="163">
        <v>2020</v>
      </c>
      <c r="GR172" s="163">
        <v>2020</v>
      </c>
      <c r="GS172" s="163">
        <v>2020</v>
      </c>
      <c r="GT172" s="163">
        <v>2020</v>
      </c>
      <c r="GU172" s="163">
        <v>2020</v>
      </c>
      <c r="GV172" s="163">
        <v>2020</v>
      </c>
      <c r="GW172" s="163">
        <v>2020</v>
      </c>
      <c r="GX172" s="163">
        <v>2020</v>
      </c>
      <c r="GY172" s="163">
        <v>2020</v>
      </c>
      <c r="GZ172" s="163">
        <v>2020</v>
      </c>
      <c r="HA172" s="163">
        <v>2020</v>
      </c>
      <c r="HB172" s="163">
        <v>2020</v>
      </c>
      <c r="HC172" s="163">
        <v>2020</v>
      </c>
      <c r="HD172" s="163">
        <v>2020</v>
      </c>
      <c r="HE172" s="163">
        <v>2020</v>
      </c>
      <c r="HF172" s="163">
        <v>2020</v>
      </c>
      <c r="HG172" s="163">
        <v>2020</v>
      </c>
      <c r="HH172" s="163">
        <v>2020</v>
      </c>
      <c r="HI172" s="163">
        <v>2020</v>
      </c>
      <c r="HJ172" s="163">
        <v>2020</v>
      </c>
      <c r="HK172" s="163">
        <v>2020</v>
      </c>
      <c r="HL172" s="163">
        <v>2020</v>
      </c>
      <c r="HM172" s="163">
        <v>2020</v>
      </c>
      <c r="HN172" s="163">
        <v>2020</v>
      </c>
      <c r="HO172" s="163">
        <v>2020</v>
      </c>
      <c r="HP172" s="163">
        <v>2020</v>
      </c>
      <c r="HQ172" s="163">
        <v>2020</v>
      </c>
      <c r="HR172" s="163">
        <v>2020</v>
      </c>
      <c r="HS172" s="163">
        <v>2020</v>
      </c>
      <c r="HT172" s="163">
        <v>2020</v>
      </c>
      <c r="HU172" s="163">
        <v>2020</v>
      </c>
      <c r="HV172" s="163">
        <v>2020</v>
      </c>
      <c r="HW172" s="163">
        <v>2020</v>
      </c>
      <c r="HX172" s="163">
        <v>2020</v>
      </c>
      <c r="HY172" s="163">
        <v>2020</v>
      </c>
      <c r="HZ172" s="163">
        <v>2020</v>
      </c>
      <c r="IA172" s="163">
        <v>2020</v>
      </c>
      <c r="IB172" s="163">
        <v>2020</v>
      </c>
      <c r="IC172" s="163">
        <v>2020</v>
      </c>
      <c r="ID172" s="163">
        <v>2020</v>
      </c>
      <c r="IE172" s="163">
        <v>2020</v>
      </c>
      <c r="IF172" s="163">
        <v>2020</v>
      </c>
      <c r="IG172" s="163">
        <v>2020</v>
      </c>
      <c r="IH172" s="163">
        <v>2020</v>
      </c>
      <c r="II172" s="163">
        <v>2020</v>
      </c>
      <c r="IJ172" s="163">
        <v>2020</v>
      </c>
      <c r="IK172" s="163">
        <v>2020</v>
      </c>
      <c r="IL172" s="163">
        <v>2020</v>
      </c>
      <c r="IM172" s="163">
        <v>2020</v>
      </c>
      <c r="IN172" s="163">
        <v>2020</v>
      </c>
      <c r="IO172" s="163">
        <v>2020</v>
      </c>
      <c r="IP172" s="163">
        <v>2020</v>
      </c>
      <c r="IQ172" s="163">
        <v>2020</v>
      </c>
      <c r="IR172" s="163">
        <v>2020</v>
      </c>
      <c r="IS172" s="163">
        <v>2020</v>
      </c>
      <c r="IT172" s="163">
        <v>2020</v>
      </c>
      <c r="IU172" s="163">
        <v>2020</v>
      </c>
      <c r="IV172" s="163">
        <v>2020</v>
      </c>
    </row>
    <row r="173" spans="1:256">
      <c r="A173" s="164" t="s">
        <v>193</v>
      </c>
      <c r="B173" s="164" t="s">
        <v>193</v>
      </c>
      <c r="C173" s="164" t="s">
        <v>193</v>
      </c>
      <c r="D173" s="164" t="s">
        <v>193</v>
      </c>
      <c r="E173" s="164" t="s">
        <v>193</v>
      </c>
      <c r="F173" s="164" t="s">
        <v>193</v>
      </c>
      <c r="G173" s="164" t="s">
        <v>193</v>
      </c>
      <c r="H173" s="164" t="s">
        <v>193</v>
      </c>
      <c r="I173" s="164" t="s">
        <v>193</v>
      </c>
      <c r="J173" s="164" t="s">
        <v>193</v>
      </c>
      <c r="K173" s="164" t="s">
        <v>193</v>
      </c>
      <c r="L173" s="164" t="s">
        <v>193</v>
      </c>
      <c r="M173" s="164" t="s">
        <v>193</v>
      </c>
      <c r="N173" s="164" t="s">
        <v>193</v>
      </c>
      <c r="O173" s="164" t="s">
        <v>193</v>
      </c>
      <c r="P173" s="164" t="s">
        <v>193</v>
      </c>
      <c r="Q173" s="164" t="s">
        <v>193</v>
      </c>
      <c r="R173" s="164" t="s">
        <v>193</v>
      </c>
      <c r="S173" s="164" t="s">
        <v>193</v>
      </c>
      <c r="T173" s="164" t="s">
        <v>193</v>
      </c>
      <c r="U173" s="164" t="s">
        <v>193</v>
      </c>
      <c r="V173" s="164" t="s">
        <v>193</v>
      </c>
      <c r="W173" s="164" t="s">
        <v>193</v>
      </c>
      <c r="X173" s="164" t="s">
        <v>193</v>
      </c>
      <c r="Y173" s="164" t="s">
        <v>193</v>
      </c>
      <c r="Z173" s="164" t="s">
        <v>193</v>
      </c>
      <c r="AA173" s="164" t="s">
        <v>193</v>
      </c>
      <c r="AB173" s="164" t="s">
        <v>193</v>
      </c>
      <c r="AC173" s="164" t="s">
        <v>193</v>
      </c>
      <c r="AD173" s="164" t="s">
        <v>193</v>
      </c>
      <c r="AE173" s="164" t="s">
        <v>193</v>
      </c>
      <c r="AF173" s="164" t="s">
        <v>193</v>
      </c>
      <c r="AG173" s="164" t="s">
        <v>193</v>
      </c>
      <c r="AH173" s="164" t="s">
        <v>193</v>
      </c>
      <c r="AI173" s="164" t="s">
        <v>193</v>
      </c>
      <c r="AJ173" s="164" t="s">
        <v>193</v>
      </c>
      <c r="AK173" s="164" t="s">
        <v>193</v>
      </c>
      <c r="AL173" s="164" t="s">
        <v>193</v>
      </c>
      <c r="AM173" s="164" t="s">
        <v>193</v>
      </c>
      <c r="AN173" s="164" t="s">
        <v>193</v>
      </c>
      <c r="AO173" s="164" t="s">
        <v>193</v>
      </c>
      <c r="AP173" s="164" t="s">
        <v>193</v>
      </c>
      <c r="AQ173" s="164" t="s">
        <v>193</v>
      </c>
      <c r="AR173" s="164" t="s">
        <v>193</v>
      </c>
      <c r="AS173" s="164" t="s">
        <v>193</v>
      </c>
      <c r="AT173" s="164" t="s">
        <v>193</v>
      </c>
      <c r="AU173" s="164" t="s">
        <v>193</v>
      </c>
      <c r="AV173" s="164" t="s">
        <v>193</v>
      </c>
      <c r="AW173" s="164" t="s">
        <v>193</v>
      </c>
      <c r="AX173" s="164" t="s">
        <v>193</v>
      </c>
      <c r="AY173" s="164" t="s">
        <v>193</v>
      </c>
      <c r="AZ173" s="164" t="s">
        <v>193</v>
      </c>
      <c r="BA173" s="164" t="s">
        <v>193</v>
      </c>
      <c r="BB173" s="164" t="s">
        <v>193</v>
      </c>
      <c r="BC173" s="164" t="s">
        <v>193</v>
      </c>
      <c r="BD173" s="164" t="s">
        <v>193</v>
      </c>
      <c r="BE173" s="164" t="s">
        <v>193</v>
      </c>
      <c r="BF173" s="164" t="s">
        <v>193</v>
      </c>
      <c r="BG173" s="164" t="s">
        <v>193</v>
      </c>
      <c r="BH173" s="164" t="s">
        <v>193</v>
      </c>
      <c r="BI173" s="164" t="s">
        <v>193</v>
      </c>
      <c r="BJ173" s="164" t="s">
        <v>193</v>
      </c>
      <c r="BK173" s="164" t="s">
        <v>193</v>
      </c>
      <c r="BL173" s="164" t="s">
        <v>193</v>
      </c>
      <c r="BM173" s="164" t="s">
        <v>193</v>
      </c>
      <c r="BN173" s="164" t="s">
        <v>193</v>
      </c>
      <c r="BO173" s="164" t="s">
        <v>193</v>
      </c>
      <c r="BP173" s="164" t="s">
        <v>193</v>
      </c>
      <c r="BQ173" s="164" t="s">
        <v>193</v>
      </c>
      <c r="BR173" s="164" t="s">
        <v>193</v>
      </c>
      <c r="BS173" s="164" t="s">
        <v>193</v>
      </c>
      <c r="BT173" s="164" t="s">
        <v>193</v>
      </c>
      <c r="BU173" s="164" t="s">
        <v>193</v>
      </c>
      <c r="BV173" s="164" t="s">
        <v>193</v>
      </c>
      <c r="BW173" s="164" t="s">
        <v>193</v>
      </c>
      <c r="BX173" s="164" t="s">
        <v>193</v>
      </c>
      <c r="BY173" s="164" t="s">
        <v>193</v>
      </c>
      <c r="BZ173" s="164" t="s">
        <v>193</v>
      </c>
      <c r="CA173" s="164" t="s">
        <v>193</v>
      </c>
      <c r="CB173" s="164" t="s">
        <v>193</v>
      </c>
      <c r="CC173" s="164" t="s">
        <v>193</v>
      </c>
      <c r="CD173" s="164" t="s">
        <v>193</v>
      </c>
      <c r="CE173" s="164" t="s">
        <v>193</v>
      </c>
      <c r="CF173" s="164" t="s">
        <v>193</v>
      </c>
      <c r="CG173" s="164" t="s">
        <v>193</v>
      </c>
      <c r="CH173" s="164" t="s">
        <v>193</v>
      </c>
      <c r="CI173" s="164" t="s">
        <v>193</v>
      </c>
      <c r="CJ173" s="164" t="s">
        <v>193</v>
      </c>
      <c r="CK173" s="164" t="s">
        <v>193</v>
      </c>
      <c r="CL173" s="164" t="s">
        <v>193</v>
      </c>
      <c r="CM173" s="164" t="s">
        <v>193</v>
      </c>
      <c r="CN173" s="164" t="s">
        <v>193</v>
      </c>
      <c r="CO173" s="164" t="s">
        <v>193</v>
      </c>
      <c r="CP173" s="164" t="s">
        <v>193</v>
      </c>
      <c r="CQ173" s="164" t="s">
        <v>193</v>
      </c>
      <c r="CR173" s="164" t="s">
        <v>193</v>
      </c>
      <c r="CS173" s="164" t="s">
        <v>193</v>
      </c>
      <c r="CT173" s="164" t="s">
        <v>193</v>
      </c>
      <c r="CU173" s="164" t="s">
        <v>193</v>
      </c>
      <c r="CV173" s="164" t="s">
        <v>193</v>
      </c>
      <c r="CW173" s="164" t="s">
        <v>193</v>
      </c>
      <c r="CX173" s="164" t="s">
        <v>193</v>
      </c>
      <c r="CY173" s="164" t="s">
        <v>193</v>
      </c>
      <c r="CZ173" s="164" t="s">
        <v>193</v>
      </c>
      <c r="DA173" s="164" t="s">
        <v>193</v>
      </c>
      <c r="DB173" s="164" t="s">
        <v>193</v>
      </c>
      <c r="DC173" s="164" t="s">
        <v>193</v>
      </c>
      <c r="DD173" s="164" t="s">
        <v>193</v>
      </c>
      <c r="DE173" s="164" t="s">
        <v>193</v>
      </c>
      <c r="DF173" s="164" t="s">
        <v>193</v>
      </c>
      <c r="DG173" s="164" t="s">
        <v>193</v>
      </c>
      <c r="DH173" s="164" t="s">
        <v>193</v>
      </c>
      <c r="DI173" s="164" t="s">
        <v>193</v>
      </c>
      <c r="DJ173" s="164" t="s">
        <v>193</v>
      </c>
      <c r="DK173" s="164" t="s">
        <v>193</v>
      </c>
      <c r="DL173" s="164" t="s">
        <v>193</v>
      </c>
      <c r="DM173" s="164" t="s">
        <v>193</v>
      </c>
      <c r="DN173" s="164" t="s">
        <v>193</v>
      </c>
      <c r="DO173" s="164" t="s">
        <v>193</v>
      </c>
      <c r="DP173" s="164" t="s">
        <v>193</v>
      </c>
      <c r="DQ173" s="164" t="s">
        <v>193</v>
      </c>
      <c r="DR173" s="164" t="s">
        <v>193</v>
      </c>
      <c r="DS173" s="164" t="s">
        <v>193</v>
      </c>
      <c r="DT173" s="164" t="s">
        <v>193</v>
      </c>
      <c r="DU173" s="164" t="s">
        <v>193</v>
      </c>
      <c r="DV173" s="164" t="s">
        <v>193</v>
      </c>
      <c r="DW173" s="164" t="s">
        <v>193</v>
      </c>
      <c r="DX173" s="164" t="s">
        <v>193</v>
      </c>
      <c r="DY173" s="164" t="s">
        <v>193</v>
      </c>
      <c r="DZ173" s="164" t="s">
        <v>193</v>
      </c>
      <c r="EA173" s="164" t="s">
        <v>193</v>
      </c>
      <c r="EB173" s="164" t="s">
        <v>193</v>
      </c>
      <c r="EC173" s="164" t="s">
        <v>193</v>
      </c>
      <c r="ED173" s="164" t="s">
        <v>193</v>
      </c>
      <c r="EE173" s="164" t="s">
        <v>193</v>
      </c>
      <c r="EF173" s="164" t="s">
        <v>193</v>
      </c>
      <c r="EG173" s="164" t="s">
        <v>193</v>
      </c>
      <c r="EH173" s="164" t="s">
        <v>193</v>
      </c>
      <c r="EI173" s="164" t="s">
        <v>193</v>
      </c>
      <c r="EJ173" s="164" t="s">
        <v>193</v>
      </c>
      <c r="EK173" s="164" t="s">
        <v>193</v>
      </c>
      <c r="EL173" s="164" t="s">
        <v>193</v>
      </c>
      <c r="EM173" s="164" t="s">
        <v>193</v>
      </c>
      <c r="EN173" s="164" t="s">
        <v>193</v>
      </c>
      <c r="EO173" s="164" t="s">
        <v>193</v>
      </c>
      <c r="EP173" s="164" t="s">
        <v>193</v>
      </c>
      <c r="EQ173" s="164" t="s">
        <v>193</v>
      </c>
      <c r="ER173" s="164" t="s">
        <v>193</v>
      </c>
      <c r="ES173" s="164" t="s">
        <v>193</v>
      </c>
      <c r="ET173" s="164" t="s">
        <v>193</v>
      </c>
      <c r="EU173" s="164" t="s">
        <v>193</v>
      </c>
      <c r="EV173" s="164" t="s">
        <v>193</v>
      </c>
      <c r="EW173" s="164" t="s">
        <v>193</v>
      </c>
      <c r="EX173" s="164" t="s">
        <v>193</v>
      </c>
      <c r="EY173" s="164" t="s">
        <v>193</v>
      </c>
      <c r="EZ173" s="164" t="s">
        <v>193</v>
      </c>
      <c r="FA173" s="164" t="s">
        <v>193</v>
      </c>
      <c r="FB173" s="164" t="s">
        <v>193</v>
      </c>
      <c r="FC173" s="164" t="s">
        <v>193</v>
      </c>
      <c r="FD173" s="164" t="s">
        <v>193</v>
      </c>
      <c r="FE173" s="164" t="s">
        <v>193</v>
      </c>
      <c r="FF173" s="164" t="s">
        <v>193</v>
      </c>
      <c r="FG173" s="164" t="s">
        <v>193</v>
      </c>
      <c r="FH173" s="164" t="s">
        <v>193</v>
      </c>
      <c r="FI173" s="164" t="s">
        <v>193</v>
      </c>
      <c r="FJ173" s="164" t="s">
        <v>193</v>
      </c>
      <c r="FK173" s="164" t="s">
        <v>193</v>
      </c>
      <c r="FL173" s="164" t="s">
        <v>193</v>
      </c>
      <c r="FM173" s="164" t="s">
        <v>193</v>
      </c>
      <c r="FN173" s="164" t="s">
        <v>193</v>
      </c>
      <c r="FO173" s="164" t="s">
        <v>193</v>
      </c>
      <c r="FP173" s="164" t="s">
        <v>193</v>
      </c>
      <c r="FQ173" s="164" t="s">
        <v>193</v>
      </c>
      <c r="FR173" s="164" t="s">
        <v>193</v>
      </c>
      <c r="FS173" s="164" t="s">
        <v>193</v>
      </c>
      <c r="FT173" s="164" t="s">
        <v>193</v>
      </c>
      <c r="FU173" s="164" t="s">
        <v>193</v>
      </c>
      <c r="FV173" s="164" t="s">
        <v>193</v>
      </c>
      <c r="FW173" s="164" t="s">
        <v>193</v>
      </c>
      <c r="FX173" s="164" t="s">
        <v>193</v>
      </c>
      <c r="FY173" s="164" t="s">
        <v>193</v>
      </c>
      <c r="FZ173" s="164" t="s">
        <v>193</v>
      </c>
      <c r="GA173" s="164" t="s">
        <v>193</v>
      </c>
      <c r="GB173" s="164" t="s">
        <v>193</v>
      </c>
      <c r="GC173" s="164" t="s">
        <v>193</v>
      </c>
      <c r="GD173" s="164" t="s">
        <v>193</v>
      </c>
      <c r="GE173" s="164" t="s">
        <v>193</v>
      </c>
      <c r="GF173" s="164" t="s">
        <v>193</v>
      </c>
      <c r="GG173" s="164" t="s">
        <v>193</v>
      </c>
      <c r="GH173" s="164" t="s">
        <v>193</v>
      </c>
      <c r="GI173" s="164" t="s">
        <v>193</v>
      </c>
      <c r="GJ173" s="164" t="s">
        <v>193</v>
      </c>
      <c r="GK173" s="164" t="s">
        <v>193</v>
      </c>
      <c r="GL173" s="164" t="s">
        <v>193</v>
      </c>
      <c r="GM173" s="164" t="s">
        <v>193</v>
      </c>
      <c r="GN173" s="164" t="s">
        <v>193</v>
      </c>
      <c r="GO173" s="164" t="s">
        <v>193</v>
      </c>
      <c r="GP173" s="164" t="s">
        <v>193</v>
      </c>
      <c r="GQ173" s="164" t="s">
        <v>193</v>
      </c>
      <c r="GR173" s="164" t="s">
        <v>193</v>
      </c>
      <c r="GS173" s="164" t="s">
        <v>193</v>
      </c>
      <c r="GT173" s="164" t="s">
        <v>193</v>
      </c>
      <c r="GU173" s="164" t="s">
        <v>193</v>
      </c>
      <c r="GV173" s="164" t="s">
        <v>193</v>
      </c>
      <c r="GW173" s="164" t="s">
        <v>193</v>
      </c>
      <c r="GX173" s="164" t="s">
        <v>193</v>
      </c>
      <c r="GY173" s="164" t="s">
        <v>193</v>
      </c>
      <c r="GZ173" s="164" t="s">
        <v>193</v>
      </c>
      <c r="HA173" s="164" t="s">
        <v>193</v>
      </c>
      <c r="HB173" s="164" t="s">
        <v>193</v>
      </c>
      <c r="HC173" s="164" t="s">
        <v>193</v>
      </c>
      <c r="HD173" s="164" t="s">
        <v>193</v>
      </c>
      <c r="HE173" s="164" t="s">
        <v>193</v>
      </c>
      <c r="HF173" s="164" t="s">
        <v>193</v>
      </c>
      <c r="HG173" s="164" t="s">
        <v>193</v>
      </c>
      <c r="HH173" s="164" t="s">
        <v>193</v>
      </c>
      <c r="HI173" s="164" t="s">
        <v>193</v>
      </c>
      <c r="HJ173" s="164" t="s">
        <v>193</v>
      </c>
      <c r="HK173" s="164" t="s">
        <v>193</v>
      </c>
      <c r="HL173" s="164" t="s">
        <v>193</v>
      </c>
      <c r="HM173" s="164" t="s">
        <v>193</v>
      </c>
      <c r="HN173" s="164" t="s">
        <v>193</v>
      </c>
      <c r="HO173" s="164" t="s">
        <v>193</v>
      </c>
      <c r="HP173" s="164" t="s">
        <v>193</v>
      </c>
      <c r="HQ173" s="164" t="s">
        <v>193</v>
      </c>
      <c r="HR173" s="164" t="s">
        <v>193</v>
      </c>
      <c r="HS173" s="164" t="s">
        <v>193</v>
      </c>
      <c r="HT173" s="164" t="s">
        <v>193</v>
      </c>
      <c r="HU173" s="164" t="s">
        <v>193</v>
      </c>
      <c r="HV173" s="164" t="s">
        <v>193</v>
      </c>
      <c r="HW173" s="164" t="s">
        <v>193</v>
      </c>
      <c r="HX173" s="164" t="s">
        <v>193</v>
      </c>
      <c r="HY173" s="164" t="s">
        <v>193</v>
      </c>
      <c r="HZ173" s="164" t="s">
        <v>193</v>
      </c>
      <c r="IA173" s="164" t="s">
        <v>193</v>
      </c>
      <c r="IB173" s="164" t="s">
        <v>193</v>
      </c>
      <c r="IC173" s="164" t="s">
        <v>193</v>
      </c>
      <c r="ID173" s="164" t="s">
        <v>193</v>
      </c>
      <c r="IE173" s="164" t="s">
        <v>193</v>
      </c>
      <c r="IF173" s="164" t="s">
        <v>193</v>
      </c>
      <c r="IG173" s="164" t="s">
        <v>193</v>
      </c>
      <c r="IH173" s="164" t="s">
        <v>193</v>
      </c>
      <c r="II173" s="164" t="s">
        <v>193</v>
      </c>
      <c r="IJ173" s="164" t="s">
        <v>193</v>
      </c>
      <c r="IK173" s="164" t="s">
        <v>193</v>
      </c>
      <c r="IL173" s="164" t="s">
        <v>193</v>
      </c>
      <c r="IM173" s="164" t="s">
        <v>193</v>
      </c>
      <c r="IN173" s="164" t="s">
        <v>193</v>
      </c>
      <c r="IO173" s="164" t="s">
        <v>193</v>
      </c>
      <c r="IP173" s="164" t="s">
        <v>193</v>
      </c>
      <c r="IQ173" s="164" t="s">
        <v>193</v>
      </c>
      <c r="IR173" s="164" t="s">
        <v>193</v>
      </c>
      <c r="IS173" s="164" t="s">
        <v>193</v>
      </c>
      <c r="IT173" s="164" t="s">
        <v>193</v>
      </c>
      <c r="IU173" s="164" t="s">
        <v>193</v>
      </c>
      <c r="IV173" s="164" t="s">
        <v>193</v>
      </c>
    </row>
    <row r="174" spans="1:256">
      <c r="A174" s="165" t="s">
        <v>201</v>
      </c>
      <c r="B174" s="165" t="s">
        <v>201</v>
      </c>
      <c r="C174" s="165" t="s">
        <v>201</v>
      </c>
      <c r="D174" s="165" t="s">
        <v>201</v>
      </c>
      <c r="E174" s="165" t="s">
        <v>201</v>
      </c>
      <c r="F174" s="165" t="s">
        <v>201</v>
      </c>
      <c r="G174" s="165" t="s">
        <v>201</v>
      </c>
      <c r="H174" s="165" t="s">
        <v>201</v>
      </c>
      <c r="I174" s="165" t="s">
        <v>201</v>
      </c>
      <c r="J174" s="165" t="s">
        <v>201</v>
      </c>
      <c r="K174" s="165" t="s">
        <v>201</v>
      </c>
      <c r="L174" s="165" t="s">
        <v>201</v>
      </c>
      <c r="M174" s="165" t="s">
        <v>201</v>
      </c>
      <c r="N174" s="165" t="s">
        <v>201</v>
      </c>
      <c r="O174" s="165" t="s">
        <v>201</v>
      </c>
      <c r="P174" s="165" t="s">
        <v>201</v>
      </c>
      <c r="Q174" s="165" t="s">
        <v>201</v>
      </c>
      <c r="R174" s="165" t="s">
        <v>201</v>
      </c>
      <c r="S174" s="165" t="s">
        <v>201</v>
      </c>
      <c r="T174" s="165" t="s">
        <v>201</v>
      </c>
      <c r="U174" s="165" t="s">
        <v>201</v>
      </c>
      <c r="V174" s="165" t="s">
        <v>201</v>
      </c>
      <c r="W174" s="165" t="s">
        <v>201</v>
      </c>
      <c r="X174" s="165" t="s">
        <v>201</v>
      </c>
      <c r="Y174" s="165" t="s">
        <v>201</v>
      </c>
      <c r="Z174" s="165" t="s">
        <v>201</v>
      </c>
      <c r="AA174" s="165" t="s">
        <v>201</v>
      </c>
      <c r="AB174" s="165" t="s">
        <v>201</v>
      </c>
      <c r="AC174" s="165" t="s">
        <v>201</v>
      </c>
      <c r="AD174" s="165" t="s">
        <v>201</v>
      </c>
      <c r="AE174" s="165" t="s">
        <v>201</v>
      </c>
      <c r="AF174" s="165" t="s">
        <v>201</v>
      </c>
      <c r="AG174" s="165" t="s">
        <v>201</v>
      </c>
      <c r="AH174" s="165" t="s">
        <v>201</v>
      </c>
      <c r="AI174" s="165" t="s">
        <v>201</v>
      </c>
      <c r="AJ174" s="165" t="s">
        <v>201</v>
      </c>
      <c r="AK174" s="165" t="s">
        <v>201</v>
      </c>
      <c r="AL174" s="165" t="s">
        <v>201</v>
      </c>
      <c r="AM174" s="165" t="s">
        <v>201</v>
      </c>
      <c r="AN174" s="165" t="s">
        <v>201</v>
      </c>
      <c r="AO174" s="165" t="s">
        <v>201</v>
      </c>
      <c r="AP174" s="165" t="s">
        <v>201</v>
      </c>
      <c r="AQ174" s="165" t="s">
        <v>201</v>
      </c>
      <c r="AR174" s="165" t="s">
        <v>201</v>
      </c>
      <c r="AS174" s="165" t="s">
        <v>201</v>
      </c>
      <c r="AT174" s="165" t="s">
        <v>201</v>
      </c>
      <c r="AU174" s="165" t="s">
        <v>201</v>
      </c>
      <c r="AV174" s="165" t="s">
        <v>201</v>
      </c>
      <c r="AW174" s="165" t="s">
        <v>201</v>
      </c>
      <c r="AX174" s="165" t="s">
        <v>201</v>
      </c>
      <c r="AY174" s="165" t="s">
        <v>201</v>
      </c>
      <c r="AZ174" s="165" t="s">
        <v>201</v>
      </c>
      <c r="BA174" s="165" t="s">
        <v>201</v>
      </c>
      <c r="BB174" s="165" t="s">
        <v>201</v>
      </c>
      <c r="BC174" s="165" t="s">
        <v>201</v>
      </c>
      <c r="BD174" s="165" t="s">
        <v>201</v>
      </c>
      <c r="BE174" s="165" t="s">
        <v>201</v>
      </c>
      <c r="BF174" s="165" t="s">
        <v>201</v>
      </c>
      <c r="BG174" s="165" t="s">
        <v>201</v>
      </c>
      <c r="BH174" s="165" t="s">
        <v>201</v>
      </c>
      <c r="BI174" s="165" t="s">
        <v>201</v>
      </c>
      <c r="BJ174" s="165" t="s">
        <v>201</v>
      </c>
      <c r="BK174" s="165" t="s">
        <v>201</v>
      </c>
      <c r="BL174" s="165" t="s">
        <v>201</v>
      </c>
      <c r="BM174" s="165" t="s">
        <v>201</v>
      </c>
      <c r="BN174" s="165" t="s">
        <v>201</v>
      </c>
      <c r="BO174" s="165" t="s">
        <v>201</v>
      </c>
      <c r="BP174" s="165" t="s">
        <v>201</v>
      </c>
      <c r="BQ174" s="165" t="s">
        <v>201</v>
      </c>
      <c r="BR174" s="165" t="s">
        <v>201</v>
      </c>
      <c r="BS174" s="165" t="s">
        <v>201</v>
      </c>
      <c r="BT174" s="165" t="s">
        <v>201</v>
      </c>
      <c r="BU174" s="165" t="s">
        <v>201</v>
      </c>
      <c r="BV174" s="165" t="s">
        <v>201</v>
      </c>
      <c r="BW174" s="165" t="s">
        <v>201</v>
      </c>
      <c r="BX174" s="165" t="s">
        <v>201</v>
      </c>
      <c r="BY174" s="165" t="s">
        <v>201</v>
      </c>
      <c r="BZ174" s="165" t="s">
        <v>201</v>
      </c>
      <c r="CA174" s="165" t="s">
        <v>201</v>
      </c>
      <c r="CB174" s="165" t="s">
        <v>201</v>
      </c>
      <c r="CC174" s="165" t="s">
        <v>201</v>
      </c>
      <c r="CD174" s="165" t="s">
        <v>201</v>
      </c>
      <c r="CE174" s="165" t="s">
        <v>201</v>
      </c>
      <c r="CF174" s="165" t="s">
        <v>201</v>
      </c>
      <c r="CG174" s="165" t="s">
        <v>201</v>
      </c>
      <c r="CH174" s="165" t="s">
        <v>201</v>
      </c>
      <c r="CI174" s="165" t="s">
        <v>201</v>
      </c>
      <c r="CJ174" s="165" t="s">
        <v>201</v>
      </c>
      <c r="CK174" s="165" t="s">
        <v>201</v>
      </c>
      <c r="CL174" s="165" t="s">
        <v>201</v>
      </c>
      <c r="CM174" s="165" t="s">
        <v>201</v>
      </c>
      <c r="CN174" s="165" t="s">
        <v>201</v>
      </c>
      <c r="CO174" s="165" t="s">
        <v>201</v>
      </c>
      <c r="CP174" s="165" t="s">
        <v>201</v>
      </c>
      <c r="CQ174" s="165" t="s">
        <v>201</v>
      </c>
      <c r="CR174" s="165" t="s">
        <v>201</v>
      </c>
      <c r="CS174" s="165" t="s">
        <v>201</v>
      </c>
      <c r="CT174" s="165" t="s">
        <v>201</v>
      </c>
      <c r="CU174" s="165" t="s">
        <v>201</v>
      </c>
      <c r="CV174" s="165" t="s">
        <v>201</v>
      </c>
      <c r="CW174" s="165" t="s">
        <v>201</v>
      </c>
      <c r="CX174" s="165" t="s">
        <v>201</v>
      </c>
      <c r="CY174" s="165" t="s">
        <v>201</v>
      </c>
      <c r="CZ174" s="165" t="s">
        <v>201</v>
      </c>
      <c r="DA174" s="165" t="s">
        <v>201</v>
      </c>
      <c r="DB174" s="165" t="s">
        <v>201</v>
      </c>
      <c r="DC174" s="165" t="s">
        <v>201</v>
      </c>
      <c r="DD174" s="165" t="s">
        <v>201</v>
      </c>
      <c r="DE174" s="165" t="s">
        <v>201</v>
      </c>
      <c r="DF174" s="165" t="s">
        <v>201</v>
      </c>
      <c r="DG174" s="165" t="s">
        <v>201</v>
      </c>
      <c r="DH174" s="165" t="s">
        <v>201</v>
      </c>
      <c r="DI174" s="165" t="s">
        <v>201</v>
      </c>
      <c r="DJ174" s="165" t="s">
        <v>201</v>
      </c>
      <c r="DK174" s="165" t="s">
        <v>201</v>
      </c>
      <c r="DL174" s="165" t="s">
        <v>201</v>
      </c>
      <c r="DM174" s="165" t="s">
        <v>201</v>
      </c>
      <c r="DN174" s="165" t="s">
        <v>201</v>
      </c>
      <c r="DO174" s="165" t="s">
        <v>201</v>
      </c>
      <c r="DP174" s="165" t="s">
        <v>201</v>
      </c>
      <c r="DQ174" s="165" t="s">
        <v>201</v>
      </c>
      <c r="DR174" s="165" t="s">
        <v>201</v>
      </c>
      <c r="DS174" s="165" t="s">
        <v>201</v>
      </c>
      <c r="DT174" s="165" t="s">
        <v>201</v>
      </c>
      <c r="DU174" s="165" t="s">
        <v>201</v>
      </c>
      <c r="DV174" s="165" t="s">
        <v>201</v>
      </c>
      <c r="DW174" s="165" t="s">
        <v>201</v>
      </c>
      <c r="DX174" s="165" t="s">
        <v>201</v>
      </c>
      <c r="DY174" s="165" t="s">
        <v>201</v>
      </c>
      <c r="DZ174" s="165" t="s">
        <v>201</v>
      </c>
      <c r="EA174" s="165" t="s">
        <v>201</v>
      </c>
      <c r="EB174" s="165" t="s">
        <v>201</v>
      </c>
      <c r="EC174" s="165" t="s">
        <v>201</v>
      </c>
      <c r="ED174" s="165" t="s">
        <v>201</v>
      </c>
      <c r="EE174" s="165" t="s">
        <v>201</v>
      </c>
      <c r="EF174" s="165" t="s">
        <v>201</v>
      </c>
      <c r="EG174" s="165" t="s">
        <v>201</v>
      </c>
      <c r="EH174" s="165" t="s">
        <v>201</v>
      </c>
      <c r="EI174" s="165" t="s">
        <v>201</v>
      </c>
      <c r="EJ174" s="165" t="s">
        <v>201</v>
      </c>
      <c r="EK174" s="165" t="s">
        <v>201</v>
      </c>
      <c r="EL174" s="165" t="s">
        <v>201</v>
      </c>
      <c r="EM174" s="165" t="s">
        <v>201</v>
      </c>
      <c r="EN174" s="165" t="s">
        <v>201</v>
      </c>
      <c r="EO174" s="165" t="s">
        <v>201</v>
      </c>
      <c r="EP174" s="165" t="s">
        <v>201</v>
      </c>
      <c r="EQ174" s="165" t="s">
        <v>201</v>
      </c>
      <c r="ER174" s="165" t="s">
        <v>201</v>
      </c>
      <c r="ES174" s="165" t="s">
        <v>201</v>
      </c>
      <c r="ET174" s="165" t="s">
        <v>201</v>
      </c>
      <c r="EU174" s="165" t="s">
        <v>201</v>
      </c>
      <c r="EV174" s="165" t="s">
        <v>201</v>
      </c>
      <c r="EW174" s="165" t="s">
        <v>201</v>
      </c>
      <c r="EX174" s="165" t="s">
        <v>201</v>
      </c>
      <c r="EY174" s="165" t="s">
        <v>201</v>
      </c>
      <c r="EZ174" s="165" t="s">
        <v>201</v>
      </c>
      <c r="FA174" s="165" t="s">
        <v>201</v>
      </c>
      <c r="FB174" s="165" t="s">
        <v>201</v>
      </c>
      <c r="FC174" s="165" t="s">
        <v>201</v>
      </c>
      <c r="FD174" s="165" t="s">
        <v>201</v>
      </c>
      <c r="FE174" s="165" t="s">
        <v>201</v>
      </c>
      <c r="FF174" s="165" t="s">
        <v>201</v>
      </c>
      <c r="FG174" s="165" t="s">
        <v>201</v>
      </c>
      <c r="FH174" s="165" t="s">
        <v>201</v>
      </c>
      <c r="FI174" s="165" t="s">
        <v>201</v>
      </c>
      <c r="FJ174" s="165" t="s">
        <v>201</v>
      </c>
      <c r="FK174" s="165" t="s">
        <v>201</v>
      </c>
      <c r="FL174" s="165" t="s">
        <v>201</v>
      </c>
      <c r="FM174" s="165" t="s">
        <v>201</v>
      </c>
      <c r="FN174" s="165" t="s">
        <v>201</v>
      </c>
      <c r="FO174" s="165" t="s">
        <v>201</v>
      </c>
      <c r="FP174" s="165" t="s">
        <v>201</v>
      </c>
      <c r="FQ174" s="165" t="s">
        <v>201</v>
      </c>
      <c r="FR174" s="165" t="s">
        <v>201</v>
      </c>
      <c r="FS174" s="165" t="s">
        <v>201</v>
      </c>
      <c r="FT174" s="165" t="s">
        <v>201</v>
      </c>
      <c r="FU174" s="165" t="s">
        <v>201</v>
      </c>
      <c r="FV174" s="165" t="s">
        <v>201</v>
      </c>
      <c r="FW174" s="165" t="s">
        <v>201</v>
      </c>
      <c r="FX174" s="165" t="s">
        <v>201</v>
      </c>
      <c r="FY174" s="165" t="s">
        <v>201</v>
      </c>
      <c r="FZ174" s="165" t="s">
        <v>201</v>
      </c>
      <c r="GA174" s="165" t="s">
        <v>201</v>
      </c>
      <c r="GB174" s="165" t="s">
        <v>201</v>
      </c>
      <c r="GC174" s="165" t="s">
        <v>201</v>
      </c>
      <c r="GD174" s="165" t="s">
        <v>201</v>
      </c>
      <c r="GE174" s="165" t="s">
        <v>201</v>
      </c>
      <c r="GF174" s="165" t="s">
        <v>201</v>
      </c>
      <c r="GG174" s="165" t="s">
        <v>201</v>
      </c>
      <c r="GH174" s="165" t="s">
        <v>201</v>
      </c>
      <c r="GI174" s="165" t="s">
        <v>201</v>
      </c>
      <c r="GJ174" s="165" t="s">
        <v>201</v>
      </c>
      <c r="GK174" s="165" t="s">
        <v>201</v>
      </c>
      <c r="GL174" s="165" t="s">
        <v>201</v>
      </c>
      <c r="GM174" s="165" t="s">
        <v>201</v>
      </c>
      <c r="GN174" s="165" t="s">
        <v>201</v>
      </c>
      <c r="GO174" s="165" t="s">
        <v>201</v>
      </c>
      <c r="GP174" s="165" t="s">
        <v>201</v>
      </c>
      <c r="GQ174" s="165" t="s">
        <v>201</v>
      </c>
      <c r="GR174" s="165" t="s">
        <v>201</v>
      </c>
      <c r="GS174" s="165" t="s">
        <v>201</v>
      </c>
      <c r="GT174" s="165" t="s">
        <v>201</v>
      </c>
      <c r="GU174" s="165" t="s">
        <v>201</v>
      </c>
      <c r="GV174" s="165" t="s">
        <v>201</v>
      </c>
      <c r="GW174" s="165" t="s">
        <v>201</v>
      </c>
      <c r="GX174" s="165" t="s">
        <v>201</v>
      </c>
      <c r="GY174" s="165" t="s">
        <v>201</v>
      </c>
      <c r="GZ174" s="165" t="s">
        <v>201</v>
      </c>
      <c r="HA174" s="165" t="s">
        <v>201</v>
      </c>
      <c r="HB174" s="165" t="s">
        <v>201</v>
      </c>
      <c r="HC174" s="165" t="s">
        <v>201</v>
      </c>
      <c r="HD174" s="165" t="s">
        <v>201</v>
      </c>
      <c r="HE174" s="165" t="s">
        <v>201</v>
      </c>
      <c r="HF174" s="165" t="s">
        <v>201</v>
      </c>
      <c r="HG174" s="165" t="s">
        <v>201</v>
      </c>
      <c r="HH174" s="165" t="s">
        <v>201</v>
      </c>
      <c r="HI174" s="165" t="s">
        <v>201</v>
      </c>
      <c r="HJ174" s="165" t="s">
        <v>201</v>
      </c>
      <c r="HK174" s="165" t="s">
        <v>201</v>
      </c>
      <c r="HL174" s="165" t="s">
        <v>201</v>
      </c>
      <c r="HM174" s="165" t="s">
        <v>201</v>
      </c>
      <c r="HN174" s="165" t="s">
        <v>201</v>
      </c>
      <c r="HO174" s="165" t="s">
        <v>201</v>
      </c>
      <c r="HP174" s="165" t="s">
        <v>201</v>
      </c>
      <c r="HQ174" s="165" t="s">
        <v>201</v>
      </c>
      <c r="HR174" s="165" t="s">
        <v>201</v>
      </c>
      <c r="HS174" s="165" t="s">
        <v>201</v>
      </c>
      <c r="HT174" s="165" t="s">
        <v>201</v>
      </c>
      <c r="HU174" s="165" t="s">
        <v>201</v>
      </c>
      <c r="HV174" s="165" t="s">
        <v>201</v>
      </c>
      <c r="HW174" s="165" t="s">
        <v>201</v>
      </c>
      <c r="HX174" s="165" t="s">
        <v>201</v>
      </c>
      <c r="HY174" s="165" t="s">
        <v>201</v>
      </c>
      <c r="HZ174" s="165" t="s">
        <v>201</v>
      </c>
      <c r="IA174" s="165" t="s">
        <v>201</v>
      </c>
      <c r="IB174" s="165" t="s">
        <v>201</v>
      </c>
      <c r="IC174" s="165" t="s">
        <v>201</v>
      </c>
      <c r="ID174" s="165" t="s">
        <v>201</v>
      </c>
      <c r="IE174" s="165" t="s">
        <v>201</v>
      </c>
      <c r="IF174" s="165" t="s">
        <v>201</v>
      </c>
      <c r="IG174" s="165" t="s">
        <v>201</v>
      </c>
      <c r="IH174" s="165" t="s">
        <v>201</v>
      </c>
      <c r="II174" s="165" t="s">
        <v>201</v>
      </c>
      <c r="IJ174" s="165" t="s">
        <v>201</v>
      </c>
      <c r="IK174" s="165" t="s">
        <v>201</v>
      </c>
      <c r="IL174" s="165" t="s">
        <v>201</v>
      </c>
      <c r="IM174" s="165" t="s">
        <v>201</v>
      </c>
      <c r="IN174" s="165" t="s">
        <v>201</v>
      </c>
      <c r="IO174" s="165" t="s">
        <v>201</v>
      </c>
      <c r="IP174" s="165" t="s">
        <v>201</v>
      </c>
      <c r="IQ174" s="165" t="s">
        <v>201</v>
      </c>
      <c r="IR174" s="165" t="s">
        <v>201</v>
      </c>
      <c r="IS174" s="165" t="s">
        <v>201</v>
      </c>
      <c r="IT174" s="165" t="s">
        <v>201</v>
      </c>
      <c r="IU174" s="165" t="s">
        <v>201</v>
      </c>
      <c r="IV174" s="165" t="s">
        <v>201</v>
      </c>
    </row>
    <row r="175" spans="1:256">
      <c r="A175" s="166"/>
      <c r="B175" s="166"/>
      <c r="C175" s="166"/>
      <c r="D175" s="166"/>
      <c r="E175" s="166"/>
      <c r="F175" s="166"/>
      <c r="G175" s="166"/>
      <c r="H175" s="166"/>
      <c r="I175" s="166"/>
      <c r="J175" s="166"/>
      <c r="K175" s="166"/>
      <c r="L175" s="166"/>
      <c r="M175" s="166"/>
      <c r="N175" s="166"/>
      <c r="O175" s="166"/>
      <c r="P175" s="166"/>
      <c r="Q175" s="166"/>
      <c r="R175" s="166"/>
      <c r="S175" s="166"/>
      <c r="T175" s="166"/>
      <c r="U175" s="166"/>
      <c r="V175" s="166"/>
      <c r="W175" s="166"/>
      <c r="X175" s="166"/>
      <c r="Y175" s="166"/>
      <c r="Z175" s="166"/>
      <c r="AA175" s="166"/>
      <c r="AB175" s="166"/>
      <c r="AC175" s="166"/>
      <c r="AD175" s="166"/>
      <c r="AE175" s="166"/>
      <c r="AF175" s="166"/>
      <c r="AG175" s="166"/>
      <c r="AH175" s="166"/>
      <c r="AI175" s="166"/>
      <c r="AJ175" s="166"/>
      <c r="AK175" s="166"/>
      <c r="AL175" s="166"/>
      <c r="AM175" s="166"/>
      <c r="AN175" s="166"/>
      <c r="AO175" s="166"/>
      <c r="AP175" s="166"/>
      <c r="AQ175" s="166"/>
      <c r="AR175" s="166"/>
      <c r="AS175" s="166"/>
      <c r="AT175" s="166"/>
      <c r="AU175" s="166"/>
      <c r="AV175" s="166"/>
      <c r="AW175" s="166"/>
      <c r="AX175" s="166"/>
      <c r="AY175" s="166"/>
      <c r="AZ175" s="166"/>
      <c r="BA175" s="166"/>
      <c r="BB175" s="166"/>
      <c r="BC175" s="166"/>
      <c r="BD175" s="166"/>
      <c r="BE175" s="166"/>
      <c r="BF175" s="166"/>
      <c r="BG175" s="166"/>
      <c r="BH175" s="166"/>
      <c r="BI175" s="166"/>
      <c r="BJ175" s="166"/>
      <c r="BK175" s="166"/>
      <c r="BL175" s="166"/>
      <c r="BM175" s="166"/>
      <c r="BN175" s="166"/>
      <c r="BO175" s="166"/>
      <c r="BP175" s="166"/>
      <c r="BQ175" s="166"/>
      <c r="BR175" s="166"/>
      <c r="BS175" s="166"/>
      <c r="BT175" s="166"/>
      <c r="BU175" s="166"/>
      <c r="BV175" s="166"/>
      <c r="BW175" s="166"/>
      <c r="BX175" s="166"/>
      <c r="BY175" s="166"/>
      <c r="BZ175" s="166"/>
      <c r="CA175" s="166"/>
      <c r="CB175" s="166"/>
      <c r="CC175" s="166"/>
      <c r="CD175" s="166"/>
      <c r="CE175" s="166"/>
      <c r="CF175" s="166"/>
      <c r="CG175" s="166"/>
      <c r="CH175" s="166"/>
      <c r="CI175" s="166"/>
      <c r="CJ175" s="166"/>
      <c r="CK175" s="166"/>
      <c r="CL175" s="166"/>
      <c r="CM175" s="166"/>
      <c r="CN175" s="166"/>
      <c r="CO175" s="166"/>
      <c r="CP175" s="166"/>
      <c r="CQ175" s="166"/>
      <c r="CR175" s="166"/>
      <c r="CS175" s="166"/>
      <c r="CT175" s="166"/>
      <c r="CU175" s="166"/>
      <c r="CV175" s="166"/>
      <c r="CW175" s="166"/>
      <c r="CX175" s="166"/>
      <c r="CY175" s="166"/>
      <c r="CZ175" s="166"/>
      <c r="DA175" s="166"/>
      <c r="DB175" s="166"/>
      <c r="DC175" s="166"/>
      <c r="DD175" s="166"/>
      <c r="DE175" s="166"/>
      <c r="DF175" s="166"/>
      <c r="DG175" s="166"/>
      <c r="DH175" s="166"/>
      <c r="DI175" s="166"/>
      <c r="DJ175" s="166"/>
      <c r="DK175" s="166"/>
      <c r="DL175" s="166"/>
      <c r="DM175" s="166"/>
      <c r="DN175" s="166"/>
      <c r="DO175" s="166"/>
      <c r="DP175" s="166"/>
      <c r="DQ175" s="166"/>
      <c r="DR175" s="166"/>
      <c r="DS175" s="166"/>
      <c r="DT175" s="166"/>
      <c r="DU175" s="166"/>
      <c r="DV175" s="166"/>
      <c r="DW175" s="166"/>
      <c r="DX175" s="166"/>
      <c r="DY175" s="166"/>
      <c r="DZ175" s="166"/>
      <c r="EA175" s="166"/>
      <c r="EB175" s="166"/>
      <c r="EC175" s="166"/>
      <c r="ED175" s="166"/>
      <c r="EE175" s="166"/>
      <c r="EF175" s="166"/>
      <c r="EG175" s="166"/>
      <c r="EH175" s="166"/>
      <c r="EI175" s="166"/>
      <c r="EJ175" s="166"/>
      <c r="EK175" s="166"/>
      <c r="EL175" s="166"/>
      <c r="EM175" s="166"/>
      <c r="EN175" s="166"/>
      <c r="EO175" s="166"/>
      <c r="EP175" s="166"/>
      <c r="EQ175" s="166"/>
      <c r="ER175" s="166"/>
      <c r="ES175" s="166"/>
      <c r="ET175" s="166"/>
      <c r="EU175" s="166"/>
      <c r="EV175" s="166"/>
      <c r="EW175" s="166"/>
      <c r="EX175" s="166"/>
      <c r="EY175" s="166"/>
      <c r="EZ175" s="166"/>
      <c r="FA175" s="166"/>
      <c r="FB175" s="166"/>
      <c r="FC175" s="166"/>
      <c r="FD175" s="166"/>
      <c r="FE175" s="166"/>
      <c r="FF175" s="166"/>
      <c r="FG175" s="166"/>
      <c r="FH175" s="166"/>
      <c r="FI175" s="166"/>
      <c r="FJ175" s="166"/>
      <c r="FK175" s="166"/>
      <c r="FL175" s="166"/>
      <c r="FM175" s="166"/>
      <c r="FN175" s="166"/>
      <c r="FO175" s="166"/>
      <c r="FP175" s="166"/>
      <c r="FQ175" s="166"/>
      <c r="FR175" s="166"/>
      <c r="FS175" s="166"/>
      <c r="FT175" s="166"/>
      <c r="FU175" s="166"/>
      <c r="FV175" s="166"/>
      <c r="FW175" s="166"/>
      <c r="FX175" s="166"/>
      <c r="FY175" s="166"/>
      <c r="FZ175" s="166"/>
      <c r="GA175" s="166"/>
      <c r="GB175" s="166"/>
      <c r="GC175" s="166"/>
      <c r="GD175" s="166"/>
      <c r="GE175" s="166"/>
      <c r="GF175" s="166"/>
      <c r="GG175" s="166"/>
      <c r="GH175" s="166"/>
      <c r="GI175" s="166"/>
      <c r="GJ175" s="166"/>
      <c r="GK175" s="166"/>
      <c r="GL175" s="166"/>
      <c r="GM175" s="166"/>
      <c r="GN175" s="166"/>
      <c r="GO175" s="166"/>
      <c r="GP175" s="166"/>
      <c r="GQ175" s="166"/>
      <c r="GR175" s="166"/>
      <c r="GS175" s="166"/>
      <c r="GT175" s="166"/>
      <c r="GU175" s="166"/>
      <c r="GV175" s="166"/>
      <c r="GW175" s="166"/>
      <c r="GX175" s="166"/>
      <c r="GY175" s="166"/>
      <c r="GZ175" s="166"/>
      <c r="HA175" s="166"/>
      <c r="HB175" s="166"/>
      <c r="HC175" s="166"/>
      <c r="HD175" s="166"/>
      <c r="HE175" s="166"/>
      <c r="HF175" s="166"/>
      <c r="HG175" s="166"/>
      <c r="HH175" s="166"/>
      <c r="HI175" s="166"/>
      <c r="HJ175" s="166"/>
      <c r="HK175" s="166"/>
      <c r="HL175" s="166"/>
      <c r="HM175" s="166"/>
      <c r="HN175" s="166"/>
      <c r="HO175" s="166"/>
      <c r="HP175" s="166"/>
      <c r="HQ175" s="166"/>
      <c r="HR175" s="166"/>
      <c r="HS175" s="166"/>
      <c r="HT175" s="166"/>
      <c r="HU175" s="166"/>
      <c r="HV175" s="166"/>
      <c r="HW175" s="166"/>
      <c r="HX175" s="166"/>
      <c r="HY175" s="166"/>
      <c r="HZ175" s="166"/>
      <c r="IA175" s="166"/>
      <c r="IB175" s="166"/>
      <c r="IC175" s="166"/>
      <c r="ID175" s="166"/>
      <c r="IE175" s="166"/>
      <c r="IF175" s="166"/>
      <c r="IG175" s="166"/>
      <c r="IH175" s="166"/>
      <c r="II175" s="166"/>
      <c r="IJ175" s="166"/>
      <c r="IK175" s="166"/>
      <c r="IL175" s="166"/>
      <c r="IM175" s="166"/>
      <c r="IN175" s="166"/>
      <c r="IO175" s="166"/>
      <c r="IP175" s="166"/>
      <c r="IQ175" s="166"/>
      <c r="IR175" s="166"/>
      <c r="IS175" s="166"/>
      <c r="IT175" s="166"/>
      <c r="IU175" s="166"/>
      <c r="IV175" s="166"/>
    </row>
    <row r="176" spans="1:256">
      <c r="A176" s="166"/>
      <c r="B176" s="166"/>
      <c r="C176" s="166"/>
      <c r="D176" s="166"/>
      <c r="E176" s="166"/>
      <c r="F176" s="166"/>
      <c r="G176" s="166"/>
      <c r="H176" s="166"/>
      <c r="I176" s="166"/>
      <c r="J176" s="166"/>
      <c r="K176" s="166"/>
      <c r="L176" s="166"/>
      <c r="M176" s="166"/>
      <c r="N176" s="166"/>
      <c r="O176" s="166"/>
      <c r="P176" s="166"/>
      <c r="Q176" s="166"/>
      <c r="R176" s="166"/>
      <c r="S176" s="166"/>
      <c r="T176" s="166"/>
      <c r="U176" s="166"/>
      <c r="V176" s="166"/>
      <c r="W176" s="166"/>
      <c r="X176" s="166"/>
      <c r="Y176" s="166"/>
      <c r="Z176" s="166"/>
      <c r="AA176" s="166"/>
      <c r="AB176" s="166"/>
      <c r="AC176" s="166"/>
      <c r="AD176" s="166"/>
      <c r="AE176" s="166"/>
      <c r="AF176" s="166"/>
      <c r="AG176" s="166"/>
      <c r="AH176" s="166"/>
      <c r="AI176" s="166"/>
      <c r="AJ176" s="166"/>
      <c r="AK176" s="166"/>
      <c r="AL176" s="166"/>
      <c r="AM176" s="166"/>
      <c r="AN176" s="166"/>
      <c r="AO176" s="166"/>
      <c r="AP176" s="166"/>
      <c r="AQ176" s="166"/>
      <c r="AR176" s="166"/>
      <c r="AS176" s="166"/>
      <c r="AT176" s="166"/>
      <c r="AU176" s="166"/>
      <c r="AV176" s="166"/>
      <c r="AW176" s="166"/>
      <c r="AX176" s="166"/>
      <c r="AY176" s="166"/>
      <c r="AZ176" s="166"/>
      <c r="BA176" s="166"/>
      <c r="BB176" s="166"/>
      <c r="BC176" s="166"/>
      <c r="BD176" s="166"/>
      <c r="BE176" s="166"/>
      <c r="BF176" s="166"/>
      <c r="BG176" s="166"/>
      <c r="BH176" s="166"/>
      <c r="BI176" s="166"/>
      <c r="BJ176" s="166"/>
      <c r="BK176" s="166"/>
      <c r="BL176" s="166"/>
      <c r="BM176" s="166"/>
      <c r="BN176" s="166"/>
      <c r="BO176" s="166"/>
      <c r="BP176" s="166"/>
      <c r="BQ176" s="166"/>
      <c r="BR176" s="166"/>
      <c r="BS176" s="166"/>
      <c r="BT176" s="166"/>
      <c r="BU176" s="166"/>
      <c r="BV176" s="166"/>
      <c r="BW176" s="166"/>
      <c r="BX176" s="166"/>
      <c r="BY176" s="166"/>
      <c r="BZ176" s="166"/>
      <c r="CA176" s="166"/>
      <c r="CB176" s="166"/>
      <c r="CC176" s="166"/>
      <c r="CD176" s="166"/>
      <c r="CE176" s="166"/>
      <c r="CF176" s="166"/>
      <c r="CG176" s="166"/>
      <c r="CH176" s="166"/>
      <c r="CI176" s="166"/>
      <c r="CJ176" s="166"/>
      <c r="CK176" s="166"/>
      <c r="CL176" s="166"/>
      <c r="CM176" s="166"/>
      <c r="CN176" s="166"/>
      <c r="CO176" s="166"/>
      <c r="CP176" s="166"/>
      <c r="CQ176" s="166"/>
      <c r="CR176" s="166"/>
      <c r="CS176" s="166"/>
      <c r="CT176" s="166"/>
      <c r="CU176" s="166"/>
      <c r="CV176" s="166"/>
      <c r="CW176" s="166"/>
      <c r="CX176" s="166"/>
      <c r="CY176" s="166"/>
      <c r="CZ176" s="166"/>
      <c r="DA176" s="166"/>
      <c r="DB176" s="166"/>
      <c r="DC176" s="166"/>
      <c r="DD176" s="166"/>
      <c r="DE176" s="166"/>
      <c r="DF176" s="166"/>
      <c r="DG176" s="166"/>
      <c r="DH176" s="166"/>
      <c r="DI176" s="166"/>
      <c r="DJ176" s="166"/>
      <c r="DK176" s="166"/>
      <c r="DL176" s="166"/>
      <c r="DM176" s="166"/>
      <c r="DN176" s="166"/>
      <c r="DO176" s="166"/>
      <c r="DP176" s="166"/>
      <c r="DQ176" s="166"/>
      <c r="DR176" s="166"/>
      <c r="DS176" s="166"/>
      <c r="DT176" s="166"/>
      <c r="DU176" s="166"/>
      <c r="DV176" s="166"/>
      <c r="DW176" s="166"/>
      <c r="DX176" s="166"/>
      <c r="DY176" s="166"/>
      <c r="DZ176" s="166"/>
      <c r="EA176" s="166"/>
      <c r="EB176" s="166"/>
      <c r="EC176" s="166"/>
      <c r="ED176" s="166"/>
      <c r="EE176" s="166"/>
      <c r="EF176" s="166"/>
      <c r="EG176" s="166"/>
      <c r="EH176" s="166"/>
      <c r="EI176" s="166"/>
      <c r="EJ176" s="166"/>
      <c r="EK176" s="166"/>
      <c r="EL176" s="166"/>
      <c r="EM176" s="166"/>
      <c r="EN176" s="166"/>
      <c r="EO176" s="166"/>
      <c r="EP176" s="166"/>
      <c r="EQ176" s="166"/>
      <c r="ER176" s="166"/>
      <c r="ES176" s="166"/>
      <c r="ET176" s="166"/>
      <c r="EU176" s="166"/>
      <c r="EV176" s="166"/>
      <c r="EW176" s="166"/>
      <c r="EX176" s="166"/>
      <c r="EY176" s="166"/>
      <c r="EZ176" s="166"/>
      <c r="FA176" s="166"/>
      <c r="FB176" s="166"/>
      <c r="FC176" s="166"/>
      <c r="FD176" s="166"/>
      <c r="FE176" s="166"/>
      <c r="FF176" s="166"/>
      <c r="FG176" s="166"/>
      <c r="FH176" s="166"/>
      <c r="FI176" s="166"/>
      <c r="FJ176" s="166"/>
      <c r="FK176" s="166"/>
      <c r="FL176" s="166"/>
      <c r="FM176" s="166"/>
      <c r="FN176" s="166"/>
      <c r="FO176" s="166"/>
      <c r="FP176" s="166"/>
      <c r="FQ176" s="166"/>
      <c r="FR176" s="166"/>
      <c r="FS176" s="166"/>
      <c r="FT176" s="166"/>
      <c r="FU176" s="166"/>
      <c r="FV176" s="166"/>
      <c r="FW176" s="166"/>
      <c r="FX176" s="166"/>
      <c r="FY176" s="166"/>
      <c r="FZ176" s="166"/>
      <c r="GA176" s="166"/>
      <c r="GB176" s="166"/>
      <c r="GC176" s="166"/>
      <c r="GD176" s="166"/>
      <c r="GE176" s="166"/>
      <c r="GF176" s="166"/>
      <c r="GG176" s="166"/>
      <c r="GH176" s="166"/>
      <c r="GI176" s="166"/>
      <c r="GJ176" s="166"/>
      <c r="GK176" s="166"/>
      <c r="GL176" s="166"/>
      <c r="GM176" s="166"/>
      <c r="GN176" s="166"/>
      <c r="GO176" s="166"/>
      <c r="GP176" s="166"/>
      <c r="GQ176" s="166"/>
      <c r="GR176" s="166"/>
      <c r="GS176" s="166"/>
      <c r="GT176" s="166"/>
      <c r="GU176" s="166"/>
      <c r="GV176" s="166"/>
      <c r="GW176" s="166"/>
      <c r="GX176" s="166"/>
      <c r="GY176" s="166"/>
      <c r="GZ176" s="166"/>
      <c r="HA176" s="166"/>
      <c r="HB176" s="166"/>
      <c r="HC176" s="166"/>
      <c r="HD176" s="166"/>
      <c r="HE176" s="166"/>
      <c r="HF176" s="166"/>
      <c r="HG176" s="166"/>
      <c r="HH176" s="166"/>
      <c r="HI176" s="166"/>
      <c r="HJ176" s="166"/>
      <c r="HK176" s="166"/>
      <c r="HL176" s="166"/>
      <c r="HM176" s="166"/>
      <c r="HN176" s="166"/>
      <c r="HO176" s="166"/>
      <c r="HP176" s="166"/>
      <c r="HQ176" s="166"/>
      <c r="HR176" s="166"/>
      <c r="HS176" s="166"/>
      <c r="HT176" s="166"/>
      <c r="HU176" s="166"/>
      <c r="HV176" s="166"/>
      <c r="HW176" s="166"/>
      <c r="HX176" s="166"/>
      <c r="HY176" s="166"/>
      <c r="HZ176" s="166"/>
      <c r="IA176" s="166"/>
      <c r="IB176" s="166"/>
      <c r="IC176" s="166"/>
      <c r="ID176" s="166"/>
      <c r="IE176" s="166"/>
      <c r="IF176" s="166"/>
      <c r="IG176" s="166"/>
      <c r="IH176" s="166"/>
      <c r="II176" s="166"/>
      <c r="IJ176" s="166"/>
      <c r="IK176" s="166"/>
      <c r="IL176" s="166"/>
      <c r="IM176" s="166"/>
      <c r="IN176" s="166"/>
      <c r="IO176" s="166"/>
      <c r="IP176" s="166"/>
      <c r="IQ176" s="166"/>
      <c r="IR176" s="166"/>
      <c r="IS176" s="166"/>
      <c r="IT176" s="166"/>
      <c r="IU176" s="166"/>
      <c r="IV176" s="166"/>
    </row>
    <row r="177" spans="1:256">
      <c r="A177" s="166"/>
      <c r="B177" s="166"/>
      <c r="C177" s="166"/>
      <c r="D177" s="166"/>
      <c r="E177" s="166"/>
      <c r="F177" s="166"/>
      <c r="G177" s="166"/>
      <c r="H177" s="166"/>
      <c r="I177" s="166"/>
      <c r="J177" s="166"/>
      <c r="K177" s="166"/>
      <c r="L177" s="166"/>
      <c r="M177" s="166"/>
      <c r="N177" s="166"/>
      <c r="O177" s="166"/>
      <c r="P177" s="166"/>
      <c r="Q177" s="166"/>
      <c r="R177" s="166"/>
      <c r="S177" s="166"/>
      <c r="T177" s="166"/>
      <c r="U177" s="166"/>
      <c r="V177" s="166"/>
      <c r="W177" s="166"/>
      <c r="X177" s="166"/>
      <c r="Y177" s="166"/>
      <c r="Z177" s="166"/>
      <c r="AA177" s="166"/>
      <c r="AB177" s="166"/>
      <c r="AC177" s="166"/>
      <c r="AD177" s="166"/>
      <c r="AE177" s="166"/>
      <c r="AF177" s="166"/>
      <c r="AG177" s="166"/>
      <c r="AH177" s="166"/>
      <c r="AI177" s="166"/>
      <c r="AJ177" s="166"/>
      <c r="AK177" s="166"/>
      <c r="AL177" s="166"/>
      <c r="AM177" s="166"/>
      <c r="AN177" s="166"/>
      <c r="AO177" s="166"/>
      <c r="AP177" s="166"/>
      <c r="AQ177" s="166"/>
      <c r="AR177" s="166"/>
      <c r="AS177" s="166"/>
      <c r="AT177" s="166"/>
      <c r="AU177" s="166"/>
      <c r="AV177" s="166"/>
      <c r="AW177" s="166"/>
      <c r="AX177" s="166"/>
      <c r="AY177" s="166"/>
      <c r="AZ177" s="166"/>
      <c r="BA177" s="166"/>
      <c r="BB177" s="166"/>
      <c r="BC177" s="166"/>
      <c r="BD177" s="166"/>
      <c r="BE177" s="166"/>
      <c r="BF177" s="166"/>
      <c r="BG177" s="166"/>
      <c r="BH177" s="166"/>
      <c r="BI177" s="166"/>
      <c r="BJ177" s="166"/>
      <c r="BK177" s="166"/>
      <c r="BL177" s="166"/>
      <c r="BM177" s="166"/>
      <c r="BN177" s="166"/>
      <c r="BO177" s="166"/>
      <c r="BP177" s="166"/>
      <c r="BQ177" s="166"/>
      <c r="BR177" s="166"/>
      <c r="BS177" s="166"/>
      <c r="BT177" s="166"/>
      <c r="BU177" s="166"/>
      <c r="BV177" s="166"/>
      <c r="BW177" s="166"/>
      <c r="BX177" s="166"/>
      <c r="BY177" s="166"/>
      <c r="BZ177" s="166"/>
      <c r="CA177" s="166"/>
      <c r="CB177" s="166"/>
      <c r="CC177" s="166"/>
      <c r="CD177" s="166"/>
      <c r="CE177" s="166"/>
      <c r="CF177" s="166"/>
      <c r="CG177" s="166"/>
      <c r="CH177" s="166"/>
      <c r="CI177" s="166"/>
      <c r="CJ177" s="166"/>
      <c r="CK177" s="166"/>
      <c r="CL177" s="166"/>
      <c r="CM177" s="166"/>
      <c r="CN177" s="166"/>
      <c r="CO177" s="166"/>
      <c r="CP177" s="166"/>
      <c r="CQ177" s="166"/>
      <c r="CR177" s="166"/>
      <c r="CS177" s="166"/>
      <c r="CT177" s="166"/>
      <c r="CU177" s="166"/>
      <c r="CV177" s="166"/>
      <c r="CW177" s="166"/>
      <c r="CX177" s="166"/>
      <c r="CY177" s="166"/>
      <c r="CZ177" s="166"/>
      <c r="DA177" s="166"/>
      <c r="DB177" s="166"/>
      <c r="DC177" s="166"/>
      <c r="DD177" s="166"/>
      <c r="DE177" s="166"/>
      <c r="DF177" s="166"/>
      <c r="DG177" s="166"/>
      <c r="DH177" s="166"/>
      <c r="DI177" s="166"/>
      <c r="DJ177" s="166"/>
      <c r="DK177" s="166"/>
      <c r="DL177" s="166"/>
      <c r="DM177" s="166"/>
      <c r="DN177" s="166"/>
      <c r="DO177" s="166"/>
      <c r="DP177" s="166"/>
      <c r="DQ177" s="166"/>
      <c r="DR177" s="166"/>
      <c r="DS177" s="166"/>
      <c r="DT177" s="166"/>
      <c r="DU177" s="166"/>
      <c r="DV177" s="166"/>
      <c r="DW177" s="166"/>
      <c r="DX177" s="166"/>
      <c r="DY177" s="166"/>
      <c r="DZ177" s="166"/>
      <c r="EA177" s="166"/>
      <c r="EB177" s="166"/>
      <c r="EC177" s="166"/>
      <c r="ED177" s="166"/>
      <c r="EE177" s="166"/>
      <c r="EF177" s="166"/>
      <c r="EG177" s="166"/>
      <c r="EH177" s="166"/>
      <c r="EI177" s="166"/>
      <c r="EJ177" s="166"/>
      <c r="EK177" s="166"/>
      <c r="EL177" s="166"/>
      <c r="EM177" s="166"/>
      <c r="EN177" s="166"/>
      <c r="EO177" s="166"/>
      <c r="EP177" s="166"/>
      <c r="EQ177" s="166"/>
      <c r="ER177" s="166"/>
      <c r="ES177" s="166"/>
      <c r="ET177" s="166"/>
      <c r="EU177" s="166"/>
      <c r="EV177" s="166"/>
      <c r="EW177" s="166"/>
      <c r="EX177" s="166"/>
      <c r="EY177" s="166"/>
      <c r="EZ177" s="166"/>
      <c r="FA177" s="166"/>
      <c r="FB177" s="166"/>
      <c r="FC177" s="166"/>
      <c r="FD177" s="166"/>
      <c r="FE177" s="166"/>
      <c r="FF177" s="166"/>
      <c r="FG177" s="166"/>
      <c r="FH177" s="166"/>
      <c r="FI177" s="166"/>
      <c r="FJ177" s="166"/>
      <c r="FK177" s="166"/>
      <c r="FL177" s="166"/>
      <c r="FM177" s="166"/>
      <c r="FN177" s="166"/>
      <c r="FO177" s="166"/>
      <c r="FP177" s="166"/>
      <c r="FQ177" s="166"/>
      <c r="FR177" s="166"/>
      <c r="FS177" s="166"/>
      <c r="FT177" s="166"/>
      <c r="FU177" s="166"/>
      <c r="FV177" s="166"/>
      <c r="FW177" s="166"/>
      <c r="FX177" s="166"/>
      <c r="FY177" s="166"/>
      <c r="FZ177" s="166"/>
      <c r="GA177" s="166"/>
      <c r="GB177" s="166"/>
      <c r="GC177" s="166"/>
      <c r="GD177" s="166"/>
      <c r="GE177" s="166"/>
      <c r="GF177" s="166"/>
      <c r="GG177" s="166"/>
      <c r="GH177" s="166"/>
      <c r="GI177" s="166"/>
      <c r="GJ177" s="166"/>
      <c r="GK177" s="166"/>
      <c r="GL177" s="166"/>
      <c r="GM177" s="166"/>
      <c r="GN177" s="166"/>
      <c r="GO177" s="166"/>
      <c r="GP177" s="166"/>
      <c r="GQ177" s="166"/>
      <c r="GR177" s="166"/>
      <c r="GS177" s="166"/>
      <c r="GT177" s="166"/>
      <c r="GU177" s="166"/>
      <c r="GV177" s="166"/>
      <c r="GW177" s="166"/>
      <c r="GX177" s="166"/>
      <c r="GY177" s="166"/>
      <c r="GZ177" s="166"/>
      <c r="HA177" s="166"/>
      <c r="HB177" s="166"/>
      <c r="HC177" s="166"/>
      <c r="HD177" s="166"/>
      <c r="HE177" s="166"/>
      <c r="HF177" s="166"/>
      <c r="HG177" s="166"/>
      <c r="HH177" s="166"/>
      <c r="HI177" s="166"/>
      <c r="HJ177" s="166"/>
      <c r="HK177" s="166"/>
      <c r="HL177" s="166"/>
      <c r="HM177" s="166"/>
      <c r="HN177" s="166"/>
      <c r="HO177" s="166"/>
      <c r="HP177" s="166"/>
      <c r="HQ177" s="166"/>
      <c r="HR177" s="166"/>
      <c r="HS177" s="166"/>
      <c r="HT177" s="166"/>
      <c r="HU177" s="166"/>
      <c r="HV177" s="166"/>
      <c r="HW177" s="166"/>
      <c r="HX177" s="166"/>
      <c r="HY177" s="166"/>
      <c r="HZ177" s="166"/>
      <c r="IA177" s="166"/>
      <c r="IB177" s="166"/>
      <c r="IC177" s="166"/>
      <c r="ID177" s="166"/>
      <c r="IE177" s="166"/>
      <c r="IF177" s="166"/>
      <c r="IG177" s="166"/>
      <c r="IH177" s="166"/>
      <c r="II177" s="166"/>
      <c r="IJ177" s="166"/>
      <c r="IK177" s="166"/>
      <c r="IL177" s="166"/>
      <c r="IM177" s="166"/>
      <c r="IN177" s="166"/>
      <c r="IO177" s="166"/>
      <c r="IP177" s="166"/>
      <c r="IQ177" s="166"/>
      <c r="IR177" s="166"/>
      <c r="IS177" s="166"/>
      <c r="IT177" s="166"/>
      <c r="IU177" s="166"/>
      <c r="IV177" s="166"/>
    </row>
    <row r="178" spans="1:256">
      <c r="A178" s="166"/>
      <c r="B178" s="166"/>
      <c r="C178" s="166"/>
      <c r="D178" s="166"/>
      <c r="E178" s="166"/>
      <c r="F178" s="166"/>
      <c r="G178" s="166"/>
      <c r="H178" s="166"/>
      <c r="I178" s="166"/>
      <c r="J178" s="166"/>
      <c r="K178" s="166"/>
      <c r="L178" s="166"/>
      <c r="M178" s="166"/>
      <c r="N178" s="166"/>
      <c r="O178" s="166"/>
      <c r="P178" s="166"/>
      <c r="Q178" s="166"/>
      <c r="R178" s="166"/>
      <c r="S178" s="166"/>
      <c r="T178" s="166"/>
      <c r="U178" s="166"/>
      <c r="V178" s="166"/>
      <c r="W178" s="166"/>
      <c r="X178" s="166"/>
      <c r="Y178" s="166"/>
      <c r="Z178" s="166"/>
      <c r="AA178" s="166"/>
      <c r="AB178" s="166"/>
      <c r="AC178" s="166"/>
      <c r="AD178" s="166"/>
      <c r="AE178" s="166"/>
      <c r="AF178" s="166"/>
      <c r="AG178" s="166"/>
      <c r="AH178" s="166"/>
      <c r="AI178" s="166"/>
      <c r="AJ178" s="166"/>
      <c r="AK178" s="166"/>
      <c r="AL178" s="166"/>
      <c r="AM178" s="166"/>
      <c r="AN178" s="166"/>
      <c r="AO178" s="166"/>
      <c r="AP178" s="166"/>
      <c r="AQ178" s="166"/>
      <c r="AR178" s="166"/>
      <c r="AS178" s="166"/>
      <c r="AT178" s="166"/>
      <c r="AU178" s="166"/>
      <c r="AV178" s="166"/>
      <c r="AW178" s="166"/>
      <c r="AX178" s="166"/>
      <c r="AY178" s="166"/>
      <c r="AZ178" s="166"/>
      <c r="BA178" s="166"/>
      <c r="BB178" s="166"/>
      <c r="BC178" s="166"/>
      <c r="BD178" s="166"/>
      <c r="BE178" s="166"/>
      <c r="BF178" s="166"/>
      <c r="BG178" s="166"/>
      <c r="BH178" s="166"/>
      <c r="BI178" s="166"/>
      <c r="BJ178" s="166"/>
      <c r="BK178" s="166"/>
      <c r="BL178" s="166"/>
      <c r="BM178" s="166"/>
      <c r="BN178" s="166"/>
      <c r="BO178" s="166"/>
      <c r="BP178" s="166"/>
      <c r="BQ178" s="166"/>
      <c r="BR178" s="166"/>
      <c r="BS178" s="166"/>
      <c r="BT178" s="166"/>
      <c r="BU178" s="166"/>
      <c r="BV178" s="166"/>
      <c r="BW178" s="166"/>
      <c r="BX178" s="166"/>
      <c r="BY178" s="166"/>
      <c r="BZ178" s="166"/>
      <c r="CA178" s="166"/>
      <c r="CB178" s="166"/>
      <c r="CC178" s="166"/>
      <c r="CD178" s="166"/>
      <c r="CE178" s="166"/>
      <c r="CF178" s="166"/>
      <c r="CG178" s="166"/>
      <c r="CH178" s="166"/>
      <c r="CI178" s="166"/>
      <c r="CJ178" s="166"/>
      <c r="CK178" s="166"/>
      <c r="CL178" s="166"/>
      <c r="CM178" s="166"/>
      <c r="CN178" s="166"/>
      <c r="CO178" s="166"/>
      <c r="CP178" s="166"/>
      <c r="CQ178" s="166"/>
      <c r="CR178" s="166"/>
      <c r="CS178" s="166"/>
      <c r="CT178" s="166"/>
      <c r="CU178" s="166"/>
      <c r="CV178" s="166"/>
      <c r="CW178" s="166"/>
      <c r="CX178" s="166"/>
      <c r="CY178" s="166"/>
      <c r="CZ178" s="166"/>
      <c r="DA178" s="166"/>
      <c r="DB178" s="166"/>
      <c r="DC178" s="166"/>
      <c r="DD178" s="166"/>
      <c r="DE178" s="166"/>
      <c r="DF178" s="166"/>
      <c r="DG178" s="166"/>
      <c r="DH178" s="166"/>
      <c r="DI178" s="166"/>
      <c r="DJ178" s="166"/>
      <c r="DK178" s="166"/>
      <c r="DL178" s="166"/>
      <c r="DM178" s="166"/>
      <c r="DN178" s="166"/>
      <c r="DO178" s="166"/>
      <c r="DP178" s="166"/>
      <c r="DQ178" s="166"/>
      <c r="DR178" s="166"/>
      <c r="DS178" s="166"/>
      <c r="DT178" s="166"/>
      <c r="DU178" s="166"/>
      <c r="DV178" s="166"/>
      <c r="DW178" s="166"/>
      <c r="DX178" s="166"/>
      <c r="DY178" s="166"/>
      <c r="DZ178" s="166"/>
      <c r="EA178" s="166"/>
      <c r="EB178" s="166"/>
      <c r="EC178" s="166"/>
      <c r="ED178" s="166"/>
      <c r="EE178" s="166"/>
      <c r="EF178" s="166"/>
      <c r="EG178" s="166"/>
      <c r="EH178" s="166"/>
      <c r="EI178" s="166"/>
      <c r="EJ178" s="166"/>
      <c r="EK178" s="166"/>
      <c r="EL178" s="166"/>
      <c r="EM178" s="166"/>
      <c r="EN178" s="166"/>
      <c r="EO178" s="166"/>
      <c r="EP178" s="166"/>
      <c r="EQ178" s="166"/>
      <c r="ER178" s="166"/>
      <c r="ES178" s="166"/>
      <c r="ET178" s="166"/>
      <c r="EU178" s="166"/>
      <c r="EV178" s="166"/>
      <c r="EW178" s="166"/>
      <c r="EX178" s="166"/>
      <c r="EY178" s="166"/>
      <c r="EZ178" s="166"/>
      <c r="FA178" s="166"/>
      <c r="FB178" s="166"/>
      <c r="FC178" s="166"/>
      <c r="FD178" s="166"/>
      <c r="FE178" s="166"/>
      <c r="FF178" s="166"/>
      <c r="FG178" s="166"/>
      <c r="FH178" s="166"/>
      <c r="FI178" s="166"/>
      <c r="FJ178" s="166"/>
      <c r="FK178" s="166"/>
      <c r="FL178" s="166"/>
      <c r="FM178" s="166"/>
      <c r="FN178" s="166"/>
      <c r="FO178" s="166"/>
      <c r="FP178" s="166"/>
      <c r="FQ178" s="166"/>
      <c r="FR178" s="166"/>
      <c r="FS178" s="166"/>
      <c r="FT178" s="166"/>
      <c r="FU178" s="166"/>
      <c r="FV178" s="166"/>
      <c r="FW178" s="166"/>
      <c r="FX178" s="166"/>
      <c r="FY178" s="166"/>
      <c r="FZ178" s="166"/>
      <c r="GA178" s="166"/>
      <c r="GB178" s="166"/>
      <c r="GC178" s="166"/>
      <c r="GD178" s="166"/>
      <c r="GE178" s="166"/>
      <c r="GF178" s="166"/>
      <c r="GG178" s="166"/>
      <c r="GH178" s="166"/>
      <c r="GI178" s="166"/>
      <c r="GJ178" s="166"/>
      <c r="GK178" s="166"/>
      <c r="GL178" s="166"/>
      <c r="GM178" s="166"/>
      <c r="GN178" s="166"/>
      <c r="GO178" s="166"/>
      <c r="GP178" s="166"/>
      <c r="GQ178" s="166"/>
      <c r="GR178" s="166"/>
      <c r="GS178" s="166"/>
      <c r="GT178" s="166"/>
      <c r="GU178" s="166"/>
      <c r="GV178" s="166"/>
      <c r="GW178" s="166"/>
      <c r="GX178" s="166"/>
      <c r="GY178" s="166"/>
      <c r="GZ178" s="166"/>
      <c r="HA178" s="166"/>
      <c r="HB178" s="166"/>
      <c r="HC178" s="166"/>
      <c r="HD178" s="166"/>
      <c r="HE178" s="166"/>
      <c r="HF178" s="166"/>
      <c r="HG178" s="166"/>
      <c r="HH178" s="166"/>
      <c r="HI178" s="166"/>
      <c r="HJ178" s="166"/>
      <c r="HK178" s="166"/>
      <c r="HL178" s="166"/>
      <c r="HM178" s="166"/>
      <c r="HN178" s="166"/>
      <c r="HO178" s="166"/>
      <c r="HP178" s="166"/>
      <c r="HQ178" s="166"/>
      <c r="HR178" s="166"/>
      <c r="HS178" s="166"/>
      <c r="HT178" s="166"/>
      <c r="HU178" s="166"/>
      <c r="HV178" s="166"/>
      <c r="HW178" s="166"/>
      <c r="HX178" s="166"/>
      <c r="HY178" s="166"/>
      <c r="HZ178" s="166"/>
      <c r="IA178" s="166"/>
      <c r="IB178" s="166"/>
      <c r="IC178" s="166"/>
      <c r="ID178" s="166"/>
      <c r="IE178" s="166"/>
      <c r="IF178" s="166"/>
      <c r="IG178" s="166"/>
      <c r="IH178" s="166"/>
      <c r="II178" s="166"/>
      <c r="IJ178" s="166"/>
      <c r="IK178" s="166"/>
      <c r="IL178" s="166"/>
      <c r="IM178" s="166"/>
      <c r="IN178" s="166"/>
      <c r="IO178" s="166"/>
      <c r="IP178" s="166"/>
      <c r="IQ178" s="166"/>
      <c r="IR178" s="166"/>
      <c r="IS178" s="166"/>
      <c r="IT178" s="166"/>
      <c r="IU178" s="166"/>
      <c r="IV178" s="166"/>
    </row>
    <row r="179" spans="1:256">
      <c r="A179" s="166"/>
      <c r="B179" s="166"/>
      <c r="C179" s="166"/>
      <c r="D179" s="166"/>
      <c r="E179" s="166"/>
      <c r="F179" s="166"/>
      <c r="G179" s="166"/>
      <c r="H179" s="166"/>
      <c r="I179" s="166"/>
      <c r="J179" s="166"/>
      <c r="K179" s="166"/>
      <c r="L179" s="166"/>
      <c r="M179" s="166"/>
      <c r="N179" s="166"/>
      <c r="O179" s="166"/>
      <c r="P179" s="166"/>
      <c r="Q179" s="166"/>
      <c r="R179" s="166"/>
      <c r="S179" s="166"/>
      <c r="T179" s="166"/>
      <c r="U179" s="166"/>
      <c r="V179" s="166"/>
      <c r="W179" s="166"/>
      <c r="X179" s="166"/>
      <c r="Y179" s="166"/>
      <c r="Z179" s="166"/>
      <c r="AA179" s="166"/>
      <c r="AB179" s="166"/>
      <c r="AC179" s="166"/>
      <c r="AD179" s="166"/>
      <c r="AE179" s="166"/>
      <c r="AF179" s="166"/>
      <c r="AG179" s="166"/>
      <c r="AH179" s="166"/>
      <c r="AI179" s="166"/>
      <c r="AJ179" s="166"/>
      <c r="AK179" s="166"/>
      <c r="AL179" s="166"/>
      <c r="AM179" s="166"/>
      <c r="AN179" s="166"/>
      <c r="AO179" s="166"/>
      <c r="AP179" s="166"/>
      <c r="AQ179" s="166"/>
      <c r="AR179" s="166"/>
      <c r="AS179" s="166"/>
      <c r="AT179" s="166"/>
      <c r="AU179" s="166"/>
      <c r="AV179" s="166"/>
      <c r="AW179" s="166"/>
      <c r="AX179" s="166"/>
      <c r="AY179" s="166"/>
      <c r="AZ179" s="166"/>
      <c r="BA179" s="166"/>
      <c r="BB179" s="166"/>
      <c r="BC179" s="166"/>
      <c r="BD179" s="166"/>
      <c r="BE179" s="166"/>
      <c r="BF179" s="166"/>
      <c r="BG179" s="166"/>
      <c r="BH179" s="166"/>
      <c r="BI179" s="166"/>
      <c r="BJ179" s="166"/>
      <c r="BK179" s="166"/>
      <c r="BL179" s="166"/>
      <c r="BM179" s="166"/>
      <c r="BN179" s="166"/>
      <c r="BO179" s="166"/>
      <c r="BP179" s="166"/>
      <c r="BQ179" s="166"/>
      <c r="BR179" s="166"/>
      <c r="BS179" s="166"/>
      <c r="BT179" s="166"/>
      <c r="BU179" s="166"/>
      <c r="BV179" s="166"/>
      <c r="BW179" s="166"/>
      <c r="BX179" s="166"/>
      <c r="BY179" s="166"/>
      <c r="BZ179" s="166"/>
      <c r="CA179" s="166"/>
      <c r="CB179" s="166"/>
      <c r="CC179" s="166"/>
      <c r="CD179" s="166"/>
      <c r="CE179" s="166"/>
      <c r="CF179" s="166"/>
      <c r="CG179" s="166"/>
      <c r="CH179" s="166"/>
      <c r="CI179" s="166"/>
      <c r="CJ179" s="166"/>
      <c r="CK179" s="166"/>
      <c r="CL179" s="166"/>
      <c r="CM179" s="166"/>
      <c r="CN179" s="166"/>
      <c r="CO179" s="166"/>
      <c r="CP179" s="166"/>
      <c r="CQ179" s="166"/>
      <c r="CR179" s="166"/>
      <c r="CS179" s="166"/>
      <c r="CT179" s="166"/>
      <c r="CU179" s="166"/>
      <c r="CV179" s="166"/>
      <c r="CW179" s="166"/>
      <c r="CX179" s="166"/>
      <c r="CY179" s="166"/>
      <c r="CZ179" s="166"/>
      <c r="DA179" s="166"/>
      <c r="DB179" s="166"/>
      <c r="DC179" s="166"/>
      <c r="DD179" s="166"/>
      <c r="DE179" s="166"/>
      <c r="DF179" s="166"/>
      <c r="DG179" s="166"/>
      <c r="DH179" s="166"/>
      <c r="DI179" s="166"/>
      <c r="DJ179" s="166"/>
      <c r="DK179" s="166"/>
      <c r="DL179" s="166"/>
      <c r="DM179" s="166"/>
      <c r="DN179" s="166"/>
      <c r="DO179" s="166"/>
      <c r="DP179" s="166"/>
      <c r="DQ179" s="166"/>
      <c r="DR179" s="166"/>
      <c r="DS179" s="166"/>
      <c r="DT179" s="166"/>
      <c r="DU179" s="166"/>
      <c r="DV179" s="166"/>
      <c r="DW179" s="166"/>
      <c r="DX179" s="166"/>
      <c r="DY179" s="166"/>
      <c r="DZ179" s="166"/>
      <c r="EA179" s="166"/>
      <c r="EB179" s="166"/>
      <c r="EC179" s="166"/>
      <c r="ED179" s="166"/>
      <c r="EE179" s="166"/>
      <c r="EF179" s="166"/>
      <c r="EG179" s="166"/>
      <c r="EH179" s="166"/>
      <c r="EI179" s="166"/>
      <c r="EJ179" s="166"/>
      <c r="EK179" s="166"/>
      <c r="EL179" s="166"/>
      <c r="EM179" s="166"/>
      <c r="EN179" s="166"/>
      <c r="EO179" s="166"/>
      <c r="EP179" s="166"/>
      <c r="EQ179" s="166"/>
      <c r="ER179" s="166"/>
      <c r="ES179" s="166"/>
      <c r="ET179" s="166"/>
      <c r="EU179" s="166"/>
      <c r="EV179" s="166"/>
      <c r="EW179" s="166"/>
      <c r="EX179" s="166"/>
      <c r="EY179" s="166"/>
      <c r="EZ179" s="166"/>
      <c r="FA179" s="166"/>
      <c r="FB179" s="166"/>
      <c r="FC179" s="166"/>
      <c r="FD179" s="166"/>
      <c r="FE179" s="166"/>
      <c r="FF179" s="166"/>
      <c r="FG179" s="166"/>
      <c r="FH179" s="166"/>
      <c r="FI179" s="166"/>
      <c r="FJ179" s="166"/>
      <c r="FK179" s="166"/>
      <c r="FL179" s="166"/>
      <c r="FM179" s="166"/>
      <c r="FN179" s="166"/>
      <c r="FO179" s="166"/>
      <c r="FP179" s="166"/>
      <c r="FQ179" s="166"/>
      <c r="FR179" s="166"/>
      <c r="FS179" s="166"/>
      <c r="FT179" s="166"/>
      <c r="FU179" s="166"/>
      <c r="FV179" s="166"/>
      <c r="FW179" s="166"/>
      <c r="FX179" s="166"/>
      <c r="FY179" s="166"/>
      <c r="FZ179" s="166"/>
      <c r="GA179" s="166"/>
      <c r="GB179" s="166"/>
      <c r="GC179" s="166"/>
      <c r="GD179" s="166"/>
      <c r="GE179" s="166"/>
      <c r="GF179" s="166"/>
      <c r="GG179" s="166"/>
      <c r="GH179" s="166"/>
      <c r="GI179" s="166"/>
      <c r="GJ179" s="166"/>
      <c r="GK179" s="166"/>
      <c r="GL179" s="166"/>
      <c r="GM179" s="166"/>
      <c r="GN179" s="166"/>
      <c r="GO179" s="166"/>
      <c r="GP179" s="166"/>
      <c r="GQ179" s="166"/>
      <c r="GR179" s="166"/>
      <c r="GS179" s="166"/>
      <c r="GT179" s="166"/>
      <c r="GU179" s="166"/>
      <c r="GV179" s="166"/>
      <c r="GW179" s="166"/>
      <c r="GX179" s="166"/>
      <c r="GY179" s="166"/>
      <c r="GZ179" s="166"/>
      <c r="HA179" s="166"/>
      <c r="HB179" s="166"/>
      <c r="HC179" s="166"/>
      <c r="HD179" s="166"/>
      <c r="HE179" s="166"/>
      <c r="HF179" s="166"/>
      <c r="HG179" s="166"/>
      <c r="HH179" s="166"/>
      <c r="HI179" s="166"/>
      <c r="HJ179" s="166"/>
      <c r="HK179" s="166"/>
      <c r="HL179" s="166"/>
      <c r="HM179" s="166"/>
      <c r="HN179" s="166"/>
      <c r="HO179" s="166"/>
      <c r="HP179" s="166"/>
      <c r="HQ179" s="166"/>
      <c r="HR179" s="166"/>
      <c r="HS179" s="166"/>
      <c r="HT179" s="166"/>
      <c r="HU179" s="166"/>
      <c r="HV179" s="166"/>
      <c r="HW179" s="166"/>
      <c r="HX179" s="166"/>
      <c r="HY179" s="166"/>
      <c r="HZ179" s="166"/>
      <c r="IA179" s="166"/>
      <c r="IB179" s="166"/>
      <c r="IC179" s="166"/>
      <c r="ID179" s="166"/>
      <c r="IE179" s="166"/>
      <c r="IF179" s="166"/>
      <c r="IG179" s="166"/>
      <c r="IH179" s="166"/>
      <c r="II179" s="166"/>
      <c r="IJ179" s="166"/>
      <c r="IK179" s="166"/>
      <c r="IL179" s="166"/>
      <c r="IM179" s="166"/>
      <c r="IN179" s="166"/>
      <c r="IO179" s="166"/>
      <c r="IP179" s="166"/>
      <c r="IQ179" s="166"/>
      <c r="IR179" s="166"/>
      <c r="IS179" s="166"/>
      <c r="IT179" s="166"/>
      <c r="IU179" s="166"/>
      <c r="IV179" s="166"/>
    </row>
    <row r="180" spans="1:256">
      <c r="A180" s="166"/>
      <c r="B180" s="166"/>
      <c r="C180" s="166"/>
      <c r="D180" s="166"/>
      <c r="E180" s="166"/>
      <c r="F180" s="166"/>
      <c r="G180" s="166"/>
      <c r="H180" s="166"/>
      <c r="I180" s="166"/>
      <c r="J180" s="166"/>
      <c r="K180" s="166"/>
      <c r="L180" s="166"/>
      <c r="M180" s="166"/>
      <c r="N180" s="166"/>
      <c r="O180" s="166"/>
      <c r="P180" s="166"/>
      <c r="Q180" s="166"/>
      <c r="R180" s="166"/>
      <c r="S180" s="166"/>
      <c r="T180" s="166"/>
      <c r="U180" s="166"/>
      <c r="V180" s="166"/>
      <c r="W180" s="166"/>
      <c r="X180" s="166"/>
      <c r="Y180" s="166"/>
      <c r="Z180" s="166"/>
      <c r="AA180" s="166"/>
      <c r="AB180" s="166"/>
      <c r="AC180" s="166"/>
      <c r="AD180" s="166"/>
      <c r="AE180" s="166"/>
      <c r="AF180" s="166"/>
      <c r="AG180" s="166"/>
      <c r="AH180" s="166"/>
      <c r="AI180" s="166"/>
      <c r="AJ180" s="166"/>
      <c r="AK180" s="166"/>
      <c r="AL180" s="166"/>
      <c r="AM180" s="166"/>
      <c r="AN180" s="166"/>
      <c r="AO180" s="166"/>
      <c r="AP180" s="166"/>
      <c r="AQ180" s="166"/>
      <c r="AR180" s="166"/>
      <c r="AS180" s="166"/>
      <c r="AT180" s="166"/>
      <c r="AU180" s="166"/>
      <c r="AV180" s="166"/>
      <c r="AW180" s="166"/>
      <c r="AX180" s="166"/>
      <c r="AY180" s="166"/>
      <c r="AZ180" s="166"/>
      <c r="BA180" s="166"/>
      <c r="BB180" s="166"/>
      <c r="BC180" s="166"/>
      <c r="BD180" s="166"/>
      <c r="BE180" s="166"/>
      <c r="BF180" s="166"/>
      <c r="BG180" s="166"/>
      <c r="BH180" s="166"/>
      <c r="BI180" s="166"/>
      <c r="BJ180" s="166"/>
      <c r="BK180" s="166"/>
      <c r="BL180" s="166"/>
      <c r="BM180" s="166"/>
      <c r="BN180" s="166"/>
      <c r="BO180" s="166"/>
      <c r="BP180" s="166"/>
      <c r="BQ180" s="166"/>
      <c r="BR180" s="166"/>
      <c r="BS180" s="166"/>
      <c r="BT180" s="166"/>
      <c r="BU180" s="166"/>
      <c r="BV180" s="166"/>
      <c r="BW180" s="166"/>
      <c r="BX180" s="166"/>
      <c r="BY180" s="166"/>
      <c r="BZ180" s="166"/>
      <c r="CA180" s="166"/>
      <c r="CB180" s="166"/>
      <c r="CC180" s="166"/>
      <c r="CD180" s="166"/>
      <c r="CE180" s="166"/>
      <c r="CF180" s="166"/>
      <c r="CG180" s="166"/>
      <c r="CH180" s="166"/>
      <c r="CI180" s="166"/>
      <c r="CJ180" s="166"/>
      <c r="CK180" s="166"/>
      <c r="CL180" s="166"/>
      <c r="CM180" s="166"/>
      <c r="CN180" s="166"/>
      <c r="CO180" s="166"/>
      <c r="CP180" s="166"/>
      <c r="CQ180" s="166"/>
      <c r="CR180" s="166"/>
      <c r="CS180" s="166"/>
      <c r="CT180" s="166"/>
      <c r="CU180" s="166"/>
      <c r="CV180" s="166"/>
      <c r="CW180" s="166"/>
      <c r="CX180" s="166"/>
      <c r="CY180" s="166"/>
      <c r="CZ180" s="166"/>
      <c r="DA180" s="166"/>
      <c r="DB180" s="166"/>
      <c r="DC180" s="166"/>
      <c r="DD180" s="166"/>
      <c r="DE180" s="166"/>
      <c r="DF180" s="166"/>
      <c r="DG180" s="166"/>
      <c r="DH180" s="166"/>
      <c r="DI180" s="166"/>
      <c r="DJ180" s="166"/>
      <c r="DK180" s="166"/>
      <c r="DL180" s="166"/>
      <c r="DM180" s="166"/>
      <c r="DN180" s="166"/>
      <c r="DO180" s="166"/>
      <c r="DP180" s="166"/>
      <c r="DQ180" s="166"/>
      <c r="DR180" s="166"/>
      <c r="DS180" s="166"/>
      <c r="DT180" s="166"/>
      <c r="DU180" s="166"/>
      <c r="DV180" s="166"/>
      <c r="DW180" s="166"/>
      <c r="DX180" s="166"/>
      <c r="DY180" s="166"/>
      <c r="DZ180" s="166"/>
      <c r="EA180" s="166"/>
      <c r="EB180" s="166"/>
      <c r="EC180" s="166"/>
      <c r="ED180" s="166"/>
      <c r="EE180" s="166"/>
      <c r="EF180" s="166"/>
      <c r="EG180" s="166"/>
      <c r="EH180" s="166"/>
      <c r="EI180" s="166"/>
      <c r="EJ180" s="166"/>
      <c r="EK180" s="166"/>
      <c r="EL180" s="166"/>
      <c r="EM180" s="166"/>
      <c r="EN180" s="166"/>
      <c r="EO180" s="166"/>
      <c r="EP180" s="166"/>
      <c r="EQ180" s="166"/>
      <c r="ER180" s="166"/>
      <c r="ES180" s="166"/>
      <c r="ET180" s="166"/>
      <c r="EU180" s="166"/>
      <c r="EV180" s="166"/>
      <c r="EW180" s="166"/>
      <c r="EX180" s="166"/>
      <c r="EY180" s="166"/>
      <c r="EZ180" s="166"/>
      <c r="FA180" s="166"/>
      <c r="FB180" s="166"/>
      <c r="FC180" s="166"/>
      <c r="FD180" s="166"/>
      <c r="FE180" s="166"/>
      <c r="FF180" s="166"/>
      <c r="FG180" s="166"/>
      <c r="FH180" s="166"/>
      <c r="FI180" s="166"/>
      <c r="FJ180" s="166"/>
      <c r="FK180" s="166"/>
      <c r="FL180" s="166"/>
      <c r="FM180" s="166"/>
      <c r="FN180" s="166"/>
      <c r="FO180" s="166"/>
      <c r="FP180" s="166"/>
      <c r="FQ180" s="166"/>
      <c r="FR180" s="166"/>
      <c r="FS180" s="166"/>
      <c r="FT180" s="166"/>
      <c r="FU180" s="166"/>
      <c r="FV180" s="166"/>
      <c r="FW180" s="166"/>
      <c r="FX180" s="166"/>
      <c r="FY180" s="166"/>
      <c r="FZ180" s="166"/>
      <c r="GA180" s="166"/>
      <c r="GB180" s="166"/>
      <c r="GC180" s="166"/>
      <c r="GD180" s="166"/>
      <c r="GE180" s="166"/>
      <c r="GF180" s="166"/>
      <c r="GG180" s="166"/>
      <c r="GH180" s="166"/>
      <c r="GI180" s="166"/>
      <c r="GJ180" s="166"/>
      <c r="GK180" s="166"/>
      <c r="GL180" s="166"/>
      <c r="GM180" s="166"/>
      <c r="GN180" s="166"/>
      <c r="GO180" s="166"/>
      <c r="GP180" s="166"/>
      <c r="GQ180" s="166"/>
      <c r="GR180" s="166"/>
      <c r="GS180" s="166"/>
      <c r="GT180" s="166"/>
      <c r="GU180" s="166"/>
      <c r="GV180" s="166"/>
      <c r="GW180" s="166"/>
      <c r="GX180" s="166"/>
      <c r="GY180" s="166"/>
      <c r="GZ180" s="166"/>
      <c r="HA180" s="166"/>
      <c r="HB180" s="166"/>
      <c r="HC180" s="166"/>
      <c r="HD180" s="166"/>
      <c r="HE180" s="166"/>
      <c r="HF180" s="166"/>
      <c r="HG180" s="166"/>
      <c r="HH180" s="166"/>
      <c r="HI180" s="166"/>
      <c r="HJ180" s="166"/>
      <c r="HK180" s="166"/>
      <c r="HL180" s="166"/>
      <c r="HM180" s="166"/>
      <c r="HN180" s="166"/>
      <c r="HO180" s="166"/>
      <c r="HP180" s="166"/>
      <c r="HQ180" s="166"/>
      <c r="HR180" s="166"/>
      <c r="HS180" s="166"/>
      <c r="HT180" s="166"/>
      <c r="HU180" s="166"/>
      <c r="HV180" s="166"/>
      <c r="HW180" s="166"/>
      <c r="HX180" s="166"/>
      <c r="HY180" s="166"/>
      <c r="HZ180" s="166"/>
      <c r="IA180" s="166"/>
      <c r="IB180" s="166"/>
      <c r="IC180" s="166"/>
      <c r="ID180" s="166"/>
      <c r="IE180" s="166"/>
      <c r="IF180" s="166"/>
      <c r="IG180" s="166"/>
      <c r="IH180" s="166"/>
      <c r="II180" s="166"/>
      <c r="IJ180" s="166"/>
      <c r="IK180" s="166"/>
      <c r="IL180" s="166"/>
      <c r="IM180" s="166"/>
      <c r="IN180" s="166"/>
      <c r="IO180" s="166"/>
      <c r="IP180" s="166"/>
      <c r="IQ180" s="166"/>
      <c r="IR180" s="166"/>
      <c r="IS180" s="166"/>
      <c r="IT180" s="166"/>
      <c r="IU180" s="166"/>
      <c r="IV180" s="166"/>
    </row>
    <row r="181" spans="1:256">
      <c r="A181" s="166"/>
      <c r="B181" s="166"/>
      <c r="C181" s="166"/>
      <c r="D181" s="166"/>
      <c r="E181" s="166"/>
      <c r="F181" s="166"/>
      <c r="G181" s="166"/>
      <c r="H181" s="166"/>
      <c r="I181" s="166"/>
      <c r="J181" s="166"/>
      <c r="K181" s="166"/>
      <c r="L181" s="166"/>
      <c r="M181" s="166"/>
      <c r="N181" s="166"/>
      <c r="O181" s="166"/>
      <c r="P181" s="166"/>
      <c r="Q181" s="166"/>
      <c r="R181" s="166"/>
      <c r="S181" s="166"/>
      <c r="T181" s="166"/>
      <c r="U181" s="166"/>
      <c r="V181" s="166"/>
      <c r="W181" s="166"/>
      <c r="X181" s="166"/>
      <c r="Y181" s="166"/>
      <c r="Z181" s="166"/>
      <c r="AA181" s="166"/>
      <c r="AB181" s="166"/>
      <c r="AC181" s="166"/>
      <c r="AD181" s="166"/>
      <c r="AE181" s="166"/>
      <c r="AF181" s="166"/>
      <c r="AG181" s="166"/>
      <c r="AH181" s="166"/>
      <c r="AI181" s="166"/>
      <c r="AJ181" s="166"/>
      <c r="AK181" s="166"/>
      <c r="AL181" s="166"/>
      <c r="AM181" s="166"/>
      <c r="AN181" s="166"/>
      <c r="AO181" s="166"/>
      <c r="AP181" s="166"/>
      <c r="AQ181" s="166"/>
      <c r="AR181" s="166"/>
      <c r="AS181" s="166"/>
      <c r="AT181" s="166"/>
      <c r="AU181" s="166"/>
      <c r="AV181" s="166"/>
      <c r="AW181" s="166"/>
      <c r="AX181" s="166"/>
      <c r="AY181" s="166"/>
      <c r="AZ181" s="166"/>
      <c r="BA181" s="166"/>
      <c r="BB181" s="166"/>
      <c r="BC181" s="166"/>
      <c r="BD181" s="166"/>
      <c r="BE181" s="166"/>
      <c r="BF181" s="166"/>
      <c r="BG181" s="166"/>
      <c r="BH181" s="166"/>
      <c r="BI181" s="166"/>
      <c r="BJ181" s="166"/>
      <c r="BK181" s="166"/>
      <c r="BL181" s="166"/>
      <c r="BM181" s="166"/>
      <c r="BN181" s="166"/>
      <c r="BO181" s="166"/>
      <c r="BP181" s="166"/>
      <c r="BQ181" s="166"/>
      <c r="BR181" s="166"/>
      <c r="BS181" s="166"/>
      <c r="BT181" s="166"/>
      <c r="BU181" s="166"/>
      <c r="BV181" s="166"/>
      <c r="BW181" s="166"/>
      <c r="BX181" s="166"/>
      <c r="BY181" s="166"/>
      <c r="BZ181" s="166"/>
      <c r="CA181" s="166"/>
      <c r="CB181" s="166"/>
      <c r="CC181" s="166"/>
      <c r="CD181" s="166"/>
      <c r="CE181" s="166"/>
      <c r="CF181" s="166"/>
      <c r="CG181" s="166"/>
      <c r="CH181" s="166"/>
      <c r="CI181" s="166"/>
      <c r="CJ181" s="166"/>
      <c r="CK181" s="166"/>
      <c r="CL181" s="166"/>
      <c r="CM181" s="166"/>
      <c r="CN181" s="166"/>
      <c r="CO181" s="166"/>
      <c r="CP181" s="166"/>
      <c r="CQ181" s="166"/>
      <c r="CR181" s="166"/>
      <c r="CS181" s="166"/>
      <c r="CT181" s="166"/>
      <c r="CU181" s="166"/>
      <c r="CV181" s="166"/>
      <c r="CW181" s="166"/>
      <c r="CX181" s="166"/>
      <c r="CY181" s="166"/>
      <c r="CZ181" s="166"/>
      <c r="DA181" s="166"/>
      <c r="DB181" s="166"/>
      <c r="DC181" s="166"/>
      <c r="DD181" s="166"/>
      <c r="DE181" s="166"/>
      <c r="DF181" s="166"/>
      <c r="DG181" s="166"/>
      <c r="DH181" s="166"/>
      <c r="DI181" s="166"/>
      <c r="DJ181" s="166"/>
      <c r="DK181" s="166"/>
      <c r="DL181" s="166"/>
      <c r="DM181" s="166"/>
      <c r="DN181" s="166"/>
      <c r="DO181" s="166"/>
      <c r="DP181" s="166"/>
      <c r="DQ181" s="166"/>
      <c r="DR181" s="166"/>
      <c r="DS181" s="166"/>
      <c r="DT181" s="166"/>
      <c r="DU181" s="166"/>
      <c r="DV181" s="166"/>
      <c r="DW181" s="166"/>
      <c r="DX181" s="166"/>
      <c r="DY181" s="166"/>
      <c r="DZ181" s="166"/>
      <c r="EA181" s="166"/>
      <c r="EB181" s="166"/>
      <c r="EC181" s="166"/>
      <c r="ED181" s="166"/>
      <c r="EE181" s="166"/>
      <c r="EF181" s="166"/>
      <c r="EG181" s="166"/>
      <c r="EH181" s="166"/>
      <c r="EI181" s="166"/>
      <c r="EJ181" s="166"/>
      <c r="EK181" s="166"/>
      <c r="EL181" s="166"/>
      <c r="EM181" s="166"/>
      <c r="EN181" s="166"/>
      <c r="EO181" s="166"/>
      <c r="EP181" s="166"/>
      <c r="EQ181" s="166"/>
      <c r="ER181" s="166"/>
      <c r="ES181" s="166"/>
      <c r="ET181" s="166"/>
      <c r="EU181" s="166"/>
      <c r="EV181" s="166"/>
      <c r="EW181" s="166"/>
      <c r="EX181" s="166"/>
      <c r="EY181" s="166"/>
      <c r="EZ181" s="166"/>
      <c r="FA181" s="166"/>
      <c r="FB181" s="166"/>
      <c r="FC181" s="166"/>
      <c r="FD181" s="166"/>
      <c r="FE181" s="166"/>
      <c r="FF181" s="166"/>
      <c r="FG181" s="166"/>
      <c r="FH181" s="166"/>
      <c r="FI181" s="166"/>
      <c r="FJ181" s="166"/>
      <c r="FK181" s="166"/>
      <c r="FL181" s="166"/>
      <c r="FM181" s="166"/>
      <c r="FN181" s="166"/>
      <c r="FO181" s="166"/>
      <c r="FP181" s="166"/>
      <c r="FQ181" s="166"/>
      <c r="FR181" s="166"/>
      <c r="FS181" s="166"/>
      <c r="FT181" s="166"/>
      <c r="FU181" s="166"/>
      <c r="FV181" s="166"/>
      <c r="FW181" s="166"/>
      <c r="FX181" s="166"/>
      <c r="FY181" s="166"/>
      <c r="FZ181" s="166"/>
      <c r="GA181" s="166"/>
      <c r="GB181" s="166"/>
      <c r="GC181" s="166"/>
      <c r="GD181" s="166"/>
      <c r="GE181" s="166"/>
      <c r="GF181" s="166"/>
      <c r="GG181" s="166"/>
      <c r="GH181" s="166"/>
      <c r="GI181" s="166"/>
      <c r="GJ181" s="166"/>
      <c r="GK181" s="166"/>
      <c r="GL181" s="166"/>
      <c r="GM181" s="166"/>
      <c r="GN181" s="166"/>
      <c r="GO181" s="166"/>
      <c r="GP181" s="166"/>
      <c r="GQ181" s="166"/>
      <c r="GR181" s="166"/>
      <c r="GS181" s="166"/>
      <c r="GT181" s="166"/>
      <c r="GU181" s="166"/>
      <c r="GV181" s="166"/>
      <c r="GW181" s="166"/>
      <c r="GX181" s="166"/>
      <c r="GY181" s="166"/>
      <c r="GZ181" s="166"/>
      <c r="HA181" s="166"/>
      <c r="HB181" s="166"/>
      <c r="HC181" s="166"/>
      <c r="HD181" s="166"/>
      <c r="HE181" s="166"/>
      <c r="HF181" s="166"/>
      <c r="HG181" s="166"/>
      <c r="HH181" s="166"/>
      <c r="HI181" s="166"/>
      <c r="HJ181" s="166"/>
      <c r="HK181" s="166"/>
      <c r="HL181" s="166"/>
      <c r="HM181" s="166"/>
      <c r="HN181" s="166"/>
      <c r="HO181" s="166"/>
      <c r="HP181" s="166"/>
      <c r="HQ181" s="166"/>
      <c r="HR181" s="166"/>
      <c r="HS181" s="166"/>
      <c r="HT181" s="166"/>
      <c r="HU181" s="166"/>
      <c r="HV181" s="166"/>
      <c r="HW181" s="166"/>
      <c r="HX181" s="166"/>
      <c r="HY181" s="166"/>
      <c r="HZ181" s="166"/>
      <c r="IA181" s="166"/>
      <c r="IB181" s="166"/>
      <c r="IC181" s="166"/>
      <c r="ID181" s="166"/>
      <c r="IE181" s="166"/>
      <c r="IF181" s="166"/>
      <c r="IG181" s="166"/>
      <c r="IH181" s="166"/>
      <c r="II181" s="166"/>
      <c r="IJ181" s="166"/>
      <c r="IK181" s="166"/>
      <c r="IL181" s="166"/>
      <c r="IM181" s="166"/>
      <c r="IN181" s="166"/>
      <c r="IO181" s="166"/>
      <c r="IP181" s="166"/>
      <c r="IQ181" s="166"/>
      <c r="IR181" s="166"/>
      <c r="IS181" s="166"/>
      <c r="IT181" s="166"/>
      <c r="IU181" s="166"/>
      <c r="IV181" s="166"/>
    </row>
    <row r="182" spans="1:256">
      <c r="A182" s="166"/>
      <c r="B182" s="166"/>
      <c r="C182" s="166"/>
      <c r="D182" s="166"/>
      <c r="E182" s="166"/>
      <c r="F182" s="166"/>
      <c r="G182" s="166"/>
      <c r="H182" s="166"/>
      <c r="I182" s="166"/>
      <c r="J182" s="166"/>
      <c r="K182" s="166"/>
      <c r="L182" s="166"/>
      <c r="M182" s="166"/>
      <c r="N182" s="166"/>
      <c r="O182" s="166"/>
      <c r="P182" s="166"/>
      <c r="Q182" s="166"/>
      <c r="R182" s="166"/>
      <c r="S182" s="166"/>
      <c r="T182" s="166"/>
      <c r="U182" s="166"/>
      <c r="V182" s="166"/>
      <c r="W182" s="166"/>
      <c r="X182" s="166"/>
      <c r="Y182" s="166"/>
      <c r="Z182" s="166"/>
      <c r="AA182" s="166"/>
      <c r="AB182" s="166"/>
      <c r="AC182" s="166"/>
      <c r="AD182" s="166"/>
      <c r="AE182" s="166"/>
      <c r="AF182" s="166"/>
      <c r="AG182" s="166"/>
      <c r="AH182" s="166"/>
      <c r="AI182" s="166"/>
      <c r="AJ182" s="166"/>
      <c r="AK182" s="166"/>
      <c r="AL182" s="166"/>
      <c r="AM182" s="166"/>
      <c r="AN182" s="166"/>
      <c r="AO182" s="166"/>
      <c r="AP182" s="166"/>
      <c r="AQ182" s="166"/>
      <c r="AR182" s="166"/>
      <c r="AS182" s="166"/>
      <c r="AT182" s="166"/>
      <c r="AU182" s="166"/>
      <c r="AV182" s="166"/>
      <c r="AW182" s="166"/>
      <c r="AX182" s="166"/>
      <c r="AY182" s="166"/>
      <c r="AZ182" s="166"/>
      <c r="BA182" s="166"/>
      <c r="BB182" s="166"/>
      <c r="BC182" s="166"/>
      <c r="BD182" s="166"/>
      <c r="BE182" s="166"/>
      <c r="BF182" s="166"/>
      <c r="BG182" s="166"/>
      <c r="BH182" s="166"/>
      <c r="BI182" s="166"/>
      <c r="BJ182" s="166"/>
      <c r="BK182" s="166"/>
      <c r="BL182" s="166"/>
      <c r="BM182" s="166"/>
      <c r="BN182" s="166"/>
      <c r="BO182" s="166"/>
      <c r="BP182" s="166"/>
      <c r="BQ182" s="166"/>
      <c r="BR182" s="166"/>
      <c r="BS182" s="166"/>
      <c r="BT182" s="166"/>
      <c r="BU182" s="166"/>
      <c r="BV182" s="166"/>
      <c r="BW182" s="166"/>
      <c r="BX182" s="166"/>
      <c r="BY182" s="166"/>
      <c r="BZ182" s="166"/>
      <c r="CA182" s="166"/>
      <c r="CB182" s="166"/>
      <c r="CC182" s="166"/>
      <c r="CD182" s="166"/>
      <c r="CE182" s="166"/>
      <c r="CF182" s="166"/>
      <c r="CG182" s="166"/>
      <c r="CH182" s="166"/>
      <c r="CI182" s="166"/>
      <c r="CJ182" s="166"/>
      <c r="CK182" s="166"/>
      <c r="CL182" s="166"/>
      <c r="CM182" s="166"/>
      <c r="CN182" s="166"/>
      <c r="CO182" s="166"/>
      <c r="CP182" s="166"/>
      <c r="CQ182" s="166"/>
      <c r="CR182" s="166"/>
      <c r="CS182" s="166"/>
      <c r="CT182" s="166"/>
      <c r="CU182" s="166"/>
      <c r="CV182" s="166"/>
      <c r="CW182" s="166"/>
      <c r="CX182" s="166"/>
      <c r="CY182" s="166"/>
      <c r="CZ182" s="166"/>
      <c r="DA182" s="166"/>
      <c r="DB182" s="166"/>
      <c r="DC182" s="166"/>
      <c r="DD182" s="166"/>
      <c r="DE182" s="166"/>
      <c r="DF182" s="166"/>
      <c r="DG182" s="166"/>
      <c r="DH182" s="166"/>
      <c r="DI182" s="166"/>
      <c r="DJ182" s="166"/>
      <c r="DK182" s="166"/>
      <c r="DL182" s="166"/>
      <c r="DM182" s="166"/>
      <c r="DN182" s="166"/>
      <c r="DO182" s="166"/>
      <c r="DP182" s="166"/>
      <c r="DQ182" s="166"/>
      <c r="DR182" s="166"/>
      <c r="DS182" s="166"/>
      <c r="DT182" s="166"/>
      <c r="DU182" s="166"/>
      <c r="DV182" s="166"/>
      <c r="DW182" s="166"/>
      <c r="DX182" s="166"/>
      <c r="DY182" s="166"/>
      <c r="DZ182" s="166"/>
      <c r="EA182" s="166"/>
      <c r="EB182" s="166"/>
      <c r="EC182" s="166"/>
      <c r="ED182" s="166"/>
      <c r="EE182" s="166"/>
      <c r="EF182" s="166"/>
      <c r="EG182" s="166"/>
      <c r="EH182" s="166"/>
      <c r="EI182" s="166"/>
      <c r="EJ182" s="166"/>
      <c r="EK182" s="166"/>
      <c r="EL182" s="166"/>
      <c r="EM182" s="166"/>
      <c r="EN182" s="166"/>
      <c r="EO182" s="166"/>
      <c r="EP182" s="166"/>
      <c r="EQ182" s="166"/>
      <c r="ER182" s="166"/>
      <c r="ES182" s="166"/>
      <c r="ET182" s="166"/>
      <c r="EU182" s="166"/>
      <c r="EV182" s="166"/>
      <c r="EW182" s="166"/>
      <c r="EX182" s="166"/>
      <c r="EY182" s="166"/>
      <c r="EZ182" s="166"/>
      <c r="FA182" s="166"/>
      <c r="FB182" s="166"/>
      <c r="FC182" s="166"/>
      <c r="FD182" s="166"/>
      <c r="FE182" s="166"/>
      <c r="FF182" s="166"/>
      <c r="FG182" s="166"/>
      <c r="FH182" s="166"/>
      <c r="FI182" s="166"/>
      <c r="FJ182" s="166"/>
      <c r="FK182" s="166"/>
      <c r="FL182" s="166"/>
      <c r="FM182" s="166"/>
      <c r="FN182" s="166"/>
      <c r="FO182" s="166"/>
      <c r="FP182" s="166"/>
      <c r="FQ182" s="166"/>
      <c r="FR182" s="166"/>
      <c r="FS182" s="166"/>
      <c r="FT182" s="166"/>
      <c r="FU182" s="166"/>
      <c r="FV182" s="166"/>
      <c r="FW182" s="166"/>
      <c r="FX182" s="166"/>
      <c r="FY182" s="166"/>
      <c r="FZ182" s="166"/>
      <c r="GA182" s="166"/>
      <c r="GB182" s="166"/>
      <c r="GC182" s="166"/>
      <c r="GD182" s="166"/>
      <c r="GE182" s="166"/>
      <c r="GF182" s="166"/>
      <c r="GG182" s="166"/>
      <c r="GH182" s="166"/>
      <c r="GI182" s="166"/>
      <c r="GJ182" s="166"/>
      <c r="GK182" s="166"/>
      <c r="GL182" s="166"/>
      <c r="GM182" s="166"/>
      <c r="GN182" s="166"/>
      <c r="GO182" s="166"/>
      <c r="GP182" s="166"/>
      <c r="GQ182" s="166"/>
      <c r="GR182" s="166"/>
      <c r="GS182" s="166"/>
      <c r="GT182" s="166"/>
      <c r="GU182" s="166"/>
      <c r="GV182" s="166"/>
      <c r="GW182" s="166"/>
      <c r="GX182" s="166"/>
      <c r="GY182" s="166"/>
      <c r="GZ182" s="166"/>
      <c r="HA182" s="166"/>
      <c r="HB182" s="166"/>
      <c r="HC182" s="166"/>
      <c r="HD182" s="166"/>
      <c r="HE182" s="166"/>
      <c r="HF182" s="166"/>
      <c r="HG182" s="166"/>
      <c r="HH182" s="166"/>
      <c r="HI182" s="166"/>
      <c r="HJ182" s="166"/>
      <c r="HK182" s="166"/>
      <c r="HL182" s="166"/>
      <c r="HM182" s="166"/>
      <c r="HN182" s="166"/>
      <c r="HO182" s="166"/>
      <c r="HP182" s="166"/>
      <c r="HQ182" s="166"/>
      <c r="HR182" s="166"/>
      <c r="HS182" s="166"/>
      <c r="HT182" s="166"/>
      <c r="HU182" s="166"/>
      <c r="HV182" s="166"/>
      <c r="HW182" s="166"/>
      <c r="HX182" s="166"/>
      <c r="HY182" s="166"/>
      <c r="HZ182" s="166"/>
      <c r="IA182" s="166"/>
      <c r="IB182" s="166"/>
      <c r="IC182" s="166"/>
      <c r="ID182" s="166"/>
      <c r="IE182" s="166"/>
      <c r="IF182" s="166"/>
      <c r="IG182" s="166"/>
      <c r="IH182" s="166"/>
      <c r="II182" s="166"/>
      <c r="IJ182" s="166"/>
      <c r="IK182" s="166"/>
      <c r="IL182" s="166"/>
      <c r="IM182" s="166"/>
      <c r="IN182" s="166"/>
      <c r="IO182" s="166"/>
      <c r="IP182" s="166"/>
      <c r="IQ182" s="166"/>
      <c r="IR182" s="166"/>
      <c r="IS182" s="166"/>
      <c r="IT182" s="166"/>
      <c r="IU182" s="166"/>
      <c r="IV182" s="166"/>
    </row>
    <row r="183" spans="1:256">
      <c r="A183" s="166"/>
      <c r="B183" s="166"/>
      <c r="C183" s="166"/>
      <c r="D183" s="166"/>
      <c r="E183" s="166"/>
      <c r="F183" s="166"/>
      <c r="G183" s="166"/>
      <c r="H183" s="166"/>
      <c r="I183" s="166"/>
      <c r="J183" s="166"/>
      <c r="K183" s="166"/>
      <c r="L183" s="166"/>
      <c r="M183" s="166"/>
      <c r="N183" s="166"/>
      <c r="O183" s="166"/>
      <c r="P183" s="166"/>
      <c r="Q183" s="166"/>
      <c r="R183" s="166"/>
      <c r="S183" s="166"/>
      <c r="T183" s="166"/>
      <c r="U183" s="166"/>
      <c r="V183" s="166"/>
      <c r="W183" s="166"/>
      <c r="X183" s="166"/>
      <c r="Y183" s="166"/>
      <c r="Z183" s="166"/>
      <c r="AA183" s="166"/>
      <c r="AB183" s="166"/>
      <c r="AC183" s="166"/>
      <c r="AD183" s="166"/>
      <c r="AE183" s="166"/>
      <c r="AF183" s="166"/>
      <c r="AG183" s="166"/>
      <c r="AH183" s="166"/>
      <c r="AI183" s="166"/>
      <c r="AJ183" s="166"/>
      <c r="AK183" s="166"/>
      <c r="AL183" s="166"/>
      <c r="AM183" s="166"/>
      <c r="AN183" s="166"/>
      <c r="AO183" s="166"/>
      <c r="AP183" s="166"/>
      <c r="AQ183" s="166"/>
      <c r="AR183" s="166"/>
      <c r="AS183" s="166"/>
      <c r="AT183" s="166"/>
      <c r="AU183" s="166"/>
      <c r="AV183" s="166"/>
      <c r="AW183" s="166"/>
      <c r="AX183" s="166"/>
      <c r="AY183" s="166"/>
      <c r="AZ183" s="166"/>
      <c r="BA183" s="166"/>
      <c r="BB183" s="166"/>
      <c r="BC183" s="166"/>
      <c r="BD183" s="166"/>
      <c r="BE183" s="166"/>
      <c r="BF183" s="166"/>
      <c r="BG183" s="166"/>
      <c r="BH183" s="166"/>
      <c r="BI183" s="166"/>
      <c r="BJ183" s="166"/>
      <c r="BK183" s="166"/>
      <c r="BL183" s="166"/>
      <c r="BM183" s="166"/>
      <c r="BN183" s="166"/>
      <c r="BO183" s="166"/>
      <c r="BP183" s="166"/>
      <c r="BQ183" s="166"/>
      <c r="BR183" s="166"/>
      <c r="BS183" s="166"/>
      <c r="BT183" s="166"/>
      <c r="BU183" s="166"/>
      <c r="BV183" s="166"/>
      <c r="BW183" s="166"/>
      <c r="BX183" s="166"/>
      <c r="BY183" s="166"/>
      <c r="BZ183" s="166"/>
      <c r="CA183" s="166"/>
      <c r="CB183" s="166"/>
      <c r="CC183" s="166"/>
      <c r="CD183" s="166"/>
      <c r="CE183" s="166"/>
      <c r="CF183" s="166"/>
      <c r="CG183" s="166"/>
      <c r="CH183" s="166"/>
      <c r="CI183" s="166"/>
      <c r="CJ183" s="166"/>
      <c r="CK183" s="166"/>
      <c r="CL183" s="166"/>
      <c r="CM183" s="166"/>
      <c r="CN183" s="166"/>
      <c r="CO183" s="166"/>
      <c r="CP183" s="166"/>
      <c r="CQ183" s="166"/>
      <c r="CR183" s="166"/>
      <c r="CS183" s="166"/>
      <c r="CT183" s="166"/>
      <c r="CU183" s="166"/>
      <c r="CV183" s="166"/>
      <c r="CW183" s="166"/>
      <c r="CX183" s="166"/>
      <c r="CY183" s="166"/>
      <c r="CZ183" s="166"/>
      <c r="DA183" s="166"/>
      <c r="DB183" s="166"/>
      <c r="DC183" s="166"/>
      <c r="DD183" s="166"/>
      <c r="DE183" s="166"/>
      <c r="DF183" s="166"/>
      <c r="DG183" s="166"/>
      <c r="DH183" s="166"/>
      <c r="DI183" s="166"/>
      <c r="DJ183" s="166"/>
      <c r="DK183" s="166"/>
      <c r="DL183" s="166"/>
      <c r="DM183" s="166"/>
      <c r="DN183" s="166"/>
      <c r="DO183" s="166"/>
      <c r="DP183" s="166"/>
      <c r="DQ183" s="166"/>
      <c r="DR183" s="166"/>
      <c r="DS183" s="166"/>
      <c r="DT183" s="166"/>
      <c r="DU183" s="166"/>
      <c r="DV183" s="166"/>
      <c r="DW183" s="166"/>
      <c r="DX183" s="166"/>
      <c r="DY183" s="166"/>
      <c r="DZ183" s="166"/>
      <c r="EA183" s="166"/>
      <c r="EB183" s="166"/>
      <c r="EC183" s="166"/>
      <c r="ED183" s="166"/>
      <c r="EE183" s="166"/>
      <c r="EF183" s="166"/>
      <c r="EG183" s="166"/>
      <c r="EH183" s="166"/>
      <c r="EI183" s="166"/>
      <c r="EJ183" s="166"/>
      <c r="EK183" s="166"/>
      <c r="EL183" s="166"/>
      <c r="EM183" s="166"/>
      <c r="EN183" s="166"/>
      <c r="EO183" s="166"/>
      <c r="EP183" s="166"/>
      <c r="EQ183" s="166"/>
      <c r="ER183" s="166"/>
      <c r="ES183" s="166"/>
      <c r="ET183" s="166"/>
      <c r="EU183" s="166"/>
      <c r="EV183" s="166"/>
      <c r="EW183" s="166"/>
      <c r="EX183" s="166"/>
      <c r="EY183" s="166"/>
      <c r="EZ183" s="166"/>
      <c r="FA183" s="166"/>
      <c r="FB183" s="166"/>
      <c r="FC183" s="166"/>
      <c r="FD183" s="166"/>
      <c r="FE183" s="166"/>
      <c r="FF183" s="166"/>
      <c r="FG183" s="166"/>
      <c r="FH183" s="166"/>
      <c r="FI183" s="166"/>
      <c r="FJ183" s="166"/>
      <c r="FK183" s="166"/>
      <c r="FL183" s="166"/>
      <c r="FM183" s="166"/>
      <c r="FN183" s="166"/>
      <c r="FO183" s="166"/>
      <c r="FP183" s="166"/>
      <c r="FQ183" s="166"/>
      <c r="FR183" s="166"/>
      <c r="FS183" s="166"/>
      <c r="FT183" s="166"/>
      <c r="FU183" s="166"/>
      <c r="FV183" s="166"/>
      <c r="FW183" s="166"/>
      <c r="FX183" s="166"/>
      <c r="FY183" s="166"/>
      <c r="FZ183" s="166"/>
      <c r="GA183" s="166"/>
      <c r="GB183" s="166"/>
      <c r="GC183" s="166"/>
      <c r="GD183" s="166"/>
      <c r="GE183" s="166"/>
      <c r="GF183" s="166"/>
      <c r="GG183" s="166"/>
      <c r="GH183" s="166"/>
      <c r="GI183" s="166"/>
      <c r="GJ183" s="166"/>
      <c r="GK183" s="166"/>
      <c r="GL183" s="166"/>
      <c r="GM183" s="166"/>
      <c r="GN183" s="166"/>
      <c r="GO183" s="166"/>
      <c r="GP183" s="166"/>
      <c r="GQ183" s="166"/>
      <c r="GR183" s="166"/>
      <c r="GS183" s="166"/>
      <c r="GT183" s="166"/>
      <c r="GU183" s="166"/>
      <c r="GV183" s="166"/>
      <c r="GW183" s="166"/>
      <c r="GX183" s="166"/>
      <c r="GY183" s="166"/>
      <c r="GZ183" s="166"/>
      <c r="HA183" s="166"/>
      <c r="HB183" s="166"/>
      <c r="HC183" s="166"/>
      <c r="HD183" s="166"/>
      <c r="HE183" s="166"/>
      <c r="HF183" s="166"/>
      <c r="HG183" s="166"/>
      <c r="HH183" s="166"/>
      <c r="HI183" s="166"/>
      <c r="HJ183" s="166"/>
      <c r="HK183" s="166"/>
      <c r="HL183" s="166"/>
      <c r="HM183" s="166"/>
      <c r="HN183" s="166"/>
      <c r="HO183" s="166"/>
      <c r="HP183" s="166"/>
      <c r="HQ183" s="166"/>
      <c r="HR183" s="166"/>
      <c r="HS183" s="166"/>
      <c r="HT183" s="166"/>
      <c r="HU183" s="166"/>
      <c r="HV183" s="166"/>
      <c r="HW183" s="166"/>
      <c r="HX183" s="166"/>
      <c r="HY183" s="166"/>
      <c r="HZ183" s="166"/>
      <c r="IA183" s="166"/>
      <c r="IB183" s="166"/>
      <c r="IC183" s="166"/>
      <c r="ID183" s="166"/>
      <c r="IE183" s="166"/>
      <c r="IF183" s="166"/>
      <c r="IG183" s="166"/>
      <c r="IH183" s="166"/>
      <c r="II183" s="166"/>
      <c r="IJ183" s="166"/>
      <c r="IK183" s="166"/>
      <c r="IL183" s="166"/>
      <c r="IM183" s="166"/>
      <c r="IN183" s="166"/>
      <c r="IO183" s="166"/>
      <c r="IP183" s="166"/>
      <c r="IQ183" s="166"/>
      <c r="IR183" s="166"/>
      <c r="IS183" s="166"/>
      <c r="IT183" s="166"/>
      <c r="IU183" s="166"/>
      <c r="IV183" s="166"/>
    </row>
    <row r="184" spans="1:256">
      <c r="A184" s="167"/>
      <c r="B184" s="167"/>
      <c r="C184" s="167"/>
      <c r="D184" s="167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7"/>
      <c r="BQ184" s="167"/>
      <c r="BR184" s="167"/>
      <c r="BS184" s="167"/>
      <c r="BT184" s="167"/>
      <c r="BU184" s="167"/>
      <c r="BV184" s="167"/>
      <c r="BW184" s="167"/>
      <c r="BX184" s="167"/>
      <c r="BY184" s="167"/>
      <c r="BZ184" s="167"/>
      <c r="CA184" s="167"/>
      <c r="CB184" s="167"/>
      <c r="CC184" s="167"/>
      <c r="CD184" s="167"/>
      <c r="CE184" s="167"/>
      <c r="CF184" s="167"/>
      <c r="CG184" s="167"/>
      <c r="CH184" s="167"/>
      <c r="CI184" s="167"/>
      <c r="CJ184" s="167"/>
      <c r="CK184" s="167"/>
      <c r="CL184" s="167"/>
      <c r="CM184" s="167"/>
      <c r="CN184" s="167"/>
      <c r="CO184" s="167"/>
      <c r="CP184" s="167"/>
      <c r="CQ184" s="167"/>
      <c r="CR184" s="167"/>
      <c r="CS184" s="167"/>
      <c r="CT184" s="167"/>
      <c r="CU184" s="167"/>
      <c r="CV184" s="167"/>
      <c r="CW184" s="167"/>
      <c r="CX184" s="167"/>
      <c r="CY184" s="167"/>
      <c r="CZ184" s="167"/>
      <c r="DA184" s="167"/>
      <c r="DB184" s="167"/>
      <c r="DC184" s="167"/>
      <c r="DD184" s="167"/>
      <c r="DE184" s="167"/>
      <c r="DF184" s="167"/>
      <c r="DG184" s="167"/>
      <c r="DH184" s="167"/>
      <c r="DI184" s="167"/>
      <c r="DJ184" s="167"/>
      <c r="DK184" s="167"/>
      <c r="DL184" s="167"/>
      <c r="DM184" s="167"/>
      <c r="DN184" s="167"/>
      <c r="DO184" s="167"/>
      <c r="DP184" s="167"/>
      <c r="DQ184" s="167"/>
      <c r="DR184" s="167"/>
      <c r="DS184" s="167"/>
      <c r="DT184" s="167"/>
      <c r="DU184" s="167"/>
      <c r="DV184" s="167"/>
      <c r="DW184" s="167"/>
      <c r="DX184" s="167"/>
      <c r="DY184" s="167"/>
      <c r="DZ184" s="167"/>
      <c r="EA184" s="167"/>
      <c r="EB184" s="167"/>
      <c r="EC184" s="167"/>
      <c r="ED184" s="167"/>
      <c r="EE184" s="167"/>
      <c r="EF184" s="167"/>
      <c r="EG184" s="167"/>
      <c r="EH184" s="167"/>
      <c r="EI184" s="167"/>
      <c r="EJ184" s="167"/>
      <c r="EK184" s="167"/>
      <c r="EL184" s="167"/>
      <c r="EM184" s="167"/>
      <c r="EN184" s="167"/>
      <c r="EO184" s="167"/>
      <c r="EP184" s="167"/>
      <c r="EQ184" s="167"/>
      <c r="ER184" s="167"/>
      <c r="ES184" s="167"/>
      <c r="ET184" s="167"/>
      <c r="EU184" s="167"/>
      <c r="EV184" s="167"/>
      <c r="EW184" s="167"/>
      <c r="EX184" s="167"/>
      <c r="EY184" s="167"/>
      <c r="EZ184" s="167"/>
      <c r="FA184" s="167"/>
      <c r="FB184" s="167"/>
      <c r="FC184" s="167"/>
      <c r="FD184" s="167"/>
      <c r="FE184" s="167"/>
      <c r="FF184" s="167"/>
      <c r="FG184" s="167"/>
      <c r="FH184" s="167"/>
      <c r="FI184" s="167"/>
      <c r="FJ184" s="167"/>
      <c r="FK184" s="167"/>
      <c r="FL184" s="167"/>
      <c r="FM184" s="167"/>
      <c r="FN184" s="167"/>
      <c r="FO184" s="167"/>
      <c r="FP184" s="167"/>
      <c r="FQ184" s="167"/>
      <c r="FR184" s="167"/>
      <c r="FS184" s="167"/>
      <c r="FT184" s="167"/>
      <c r="FU184" s="167"/>
      <c r="FV184" s="167"/>
      <c r="FW184" s="167"/>
      <c r="FX184" s="167"/>
      <c r="FY184" s="167"/>
      <c r="FZ184" s="167"/>
      <c r="GA184" s="167"/>
      <c r="GB184" s="167"/>
      <c r="GC184" s="167"/>
      <c r="GD184" s="167"/>
      <c r="GE184" s="167"/>
      <c r="GF184" s="167"/>
      <c r="GG184" s="167"/>
      <c r="GH184" s="167"/>
      <c r="GI184" s="167"/>
      <c r="GJ184" s="167"/>
      <c r="GK184" s="167"/>
      <c r="GL184" s="167"/>
      <c r="GM184" s="167"/>
      <c r="GN184" s="167"/>
      <c r="GO184" s="167"/>
      <c r="GP184" s="167"/>
      <c r="GQ184" s="167"/>
      <c r="GR184" s="167"/>
      <c r="GS184" s="167"/>
      <c r="GT184" s="167"/>
      <c r="GU184" s="167"/>
      <c r="GV184" s="167"/>
      <c r="GW184" s="167"/>
      <c r="GX184" s="167"/>
      <c r="GY184" s="167"/>
      <c r="GZ184" s="167"/>
      <c r="HA184" s="167"/>
      <c r="HB184" s="167"/>
      <c r="HC184" s="167"/>
      <c r="HD184" s="167"/>
      <c r="HE184" s="167"/>
      <c r="HF184" s="167"/>
      <c r="HG184" s="167"/>
      <c r="HH184" s="167"/>
      <c r="HI184" s="167"/>
      <c r="HJ184" s="167"/>
      <c r="HK184" s="167"/>
      <c r="HL184" s="167"/>
      <c r="HM184" s="167"/>
      <c r="HN184" s="167"/>
      <c r="HO184" s="167"/>
      <c r="HP184" s="167"/>
      <c r="HQ184" s="167"/>
      <c r="HR184" s="167"/>
      <c r="HS184" s="167"/>
      <c r="HT184" s="167"/>
      <c r="HU184" s="167"/>
      <c r="HV184" s="167"/>
      <c r="HW184" s="167"/>
      <c r="HX184" s="167"/>
      <c r="HY184" s="167"/>
      <c r="HZ184" s="167"/>
      <c r="IA184" s="167"/>
      <c r="IB184" s="167"/>
      <c r="IC184" s="167"/>
      <c r="ID184" s="167"/>
      <c r="IE184" s="167"/>
      <c r="IF184" s="167"/>
      <c r="IG184" s="167"/>
      <c r="IH184" s="167"/>
      <c r="II184" s="167"/>
      <c r="IJ184" s="167"/>
      <c r="IK184" s="167"/>
      <c r="IL184" s="167"/>
      <c r="IM184" s="167"/>
      <c r="IN184" s="167"/>
      <c r="IO184" s="167"/>
      <c r="IP184" s="167"/>
      <c r="IQ184" s="167"/>
      <c r="IR184" s="167"/>
      <c r="IS184" s="167"/>
      <c r="IT184" s="167"/>
      <c r="IU184" s="167"/>
      <c r="IV184" s="167"/>
    </row>
    <row r="186" spans="1:256">
      <c r="A186" s="20" t="s">
        <v>35</v>
      </c>
      <c r="B186" s="21"/>
      <c r="C186" s="20"/>
      <c r="D186" s="20"/>
      <c r="E186" s="20"/>
      <c r="F186" s="20"/>
      <c r="G186" s="20"/>
      <c r="H186" s="19"/>
      <c r="I186" s="19"/>
      <c r="J186" s="19"/>
      <c r="K186" s="19"/>
      <c r="L186" s="19"/>
      <c r="M186" s="19"/>
      <c r="N186" s="19" t="s">
        <v>10</v>
      </c>
      <c r="O186" s="19"/>
    </row>
    <row r="187" spans="1:256">
      <c r="A187" s="23"/>
      <c r="B187" s="47" t="s">
        <v>11</v>
      </c>
      <c r="C187" s="290" t="s">
        <v>12</v>
      </c>
      <c r="D187" s="294" t="s">
        <v>13</v>
      </c>
      <c r="E187" s="290" t="s">
        <v>14</v>
      </c>
      <c r="F187" s="292" t="s">
        <v>8</v>
      </c>
      <c r="G187" s="25"/>
      <c r="H187" s="25"/>
      <c r="I187" s="26"/>
      <c r="J187" s="290" t="s">
        <v>9</v>
      </c>
      <c r="K187" s="290" t="s">
        <v>15</v>
      </c>
      <c r="L187" s="25" t="s">
        <v>16</v>
      </c>
      <c r="M187" s="25"/>
      <c r="N187" s="25"/>
      <c r="O187" s="26"/>
    </row>
    <row r="188" spans="1:256" ht="25.5">
      <c r="A188" s="48"/>
      <c r="B188" s="49" t="s">
        <v>17</v>
      </c>
      <c r="C188" s="291"/>
      <c r="D188" s="295"/>
      <c r="E188" s="291"/>
      <c r="F188" s="293"/>
      <c r="G188" s="29" t="s">
        <v>18</v>
      </c>
      <c r="H188" s="30" t="s">
        <v>19</v>
      </c>
      <c r="I188" s="26" t="s">
        <v>20</v>
      </c>
      <c r="J188" s="291"/>
      <c r="K188" s="291"/>
      <c r="L188" s="31" t="s">
        <v>211</v>
      </c>
      <c r="M188" s="29" t="s">
        <v>21</v>
      </c>
      <c r="N188" s="30" t="s">
        <v>22</v>
      </c>
      <c r="O188" s="26" t="s">
        <v>23</v>
      </c>
    </row>
    <row r="189" spans="1:256">
      <c r="A189" s="32"/>
      <c r="B189" s="33" t="s">
        <v>24</v>
      </c>
      <c r="C189" s="97" t="e">
        <f>ROUND((#REF!-#REF!)/#REF!*100,1)</f>
        <v>#REF!</v>
      </c>
      <c r="D189" s="98" t="e">
        <f>ROUND((#REF!-#REF!)/#REF!*100,1)</f>
        <v>#REF!</v>
      </c>
      <c r="E189" s="98" t="e">
        <f>ROUND((#REF!-#REF!)/#REF!*100,1)</f>
        <v>#REF!</v>
      </c>
      <c r="F189" s="98" t="e">
        <f>ROUND((#REF!-#REF!)/#REF!*100,1)</f>
        <v>#REF!</v>
      </c>
      <c r="G189" s="98" t="e">
        <f>ROUND((#REF!-#REF!)/#REF!*100,1)</f>
        <v>#REF!</v>
      </c>
      <c r="H189" s="98" t="e">
        <f>ROUND((#REF!-#REF!)/#REF!*100,1)</f>
        <v>#REF!</v>
      </c>
      <c r="I189" s="98" t="e">
        <f>ROUND((#REF!-#REF!)/#REF!*100,1)</f>
        <v>#REF!</v>
      </c>
      <c r="J189" s="98" t="e">
        <f>ROUND((#REF!-#REF!)/#REF!*100,1)</f>
        <v>#REF!</v>
      </c>
      <c r="K189" s="98" t="e">
        <f>ROUND((#REF!-#REF!)/#REF!*100,1)</f>
        <v>#REF!</v>
      </c>
      <c r="L189" s="98" t="e">
        <f>ROUND((#REF!-#REF!)/#REF!*100,1)</f>
        <v>#REF!</v>
      </c>
      <c r="M189" s="98" t="e">
        <f>ROUND((#REF!-#REF!)/#REF!*100,1)</f>
        <v>#REF!</v>
      </c>
      <c r="N189" s="98" t="e">
        <f>ROUND((#REF!-#REF!)/#REF!*100,1)</f>
        <v>#REF!</v>
      </c>
      <c r="O189" s="99" t="e">
        <f>ROUND((#REF!-#REF!)/#REF!*100,1)</f>
        <v>#REF!</v>
      </c>
    </row>
    <row r="190" spans="1:256">
      <c r="A190" s="36">
        <v>1</v>
      </c>
      <c r="B190" s="37" t="s">
        <v>25</v>
      </c>
      <c r="C190" s="100" t="e">
        <f>ROUND((#REF!-#REF!)/#REF!*100,1)</f>
        <v>#REF!</v>
      </c>
      <c r="D190" s="101" t="e">
        <f>ROUND((#REF!-#REF!)/#REF!*100,1)</f>
        <v>#REF!</v>
      </c>
      <c r="E190" s="101" t="e">
        <f>ROUND((#REF!-#REF!)/#REF!*100,1)</f>
        <v>#REF!</v>
      </c>
      <c r="F190" s="101" t="e">
        <f>ROUND((#REF!-#REF!)/#REF!*100,1)</f>
        <v>#REF!</v>
      </c>
      <c r="G190" s="101" t="e">
        <f>ROUND((#REF!-#REF!)/#REF!*100,1)</f>
        <v>#REF!</v>
      </c>
      <c r="H190" s="101" t="e">
        <f>ROUND((#REF!-#REF!)/#REF!*100,1)</f>
        <v>#REF!</v>
      </c>
      <c r="I190" s="101" t="e">
        <f>ROUND((#REF!-#REF!)/#REF!*100,1)</f>
        <v>#REF!</v>
      </c>
      <c r="J190" s="101" t="e">
        <f>ROUND((#REF!-#REF!)/#REF!*100,1)</f>
        <v>#REF!</v>
      </c>
      <c r="K190" s="101" t="e">
        <f>ROUND((#REF!-#REF!)/#REF!*100,1)</f>
        <v>#REF!</v>
      </c>
      <c r="L190" s="101" t="e">
        <f>ROUND((#REF!-#REF!)/#REF!*100,1)</f>
        <v>#REF!</v>
      </c>
      <c r="M190" s="101" t="e">
        <f>ROUND((#REF!-#REF!)/#REF!*100,1)</f>
        <v>#REF!</v>
      </c>
      <c r="N190" s="101" t="e">
        <f>ROUND((#REF!-#REF!)/#REF!*100,1)</f>
        <v>#REF!</v>
      </c>
      <c r="O190" s="102" t="e">
        <f>ROUND((#REF!-#REF!)/#REF!*100,1)</f>
        <v>#REF!</v>
      </c>
    </row>
    <row r="191" spans="1:256">
      <c r="A191" s="36">
        <v>2</v>
      </c>
      <c r="B191" s="37" t="s">
        <v>26</v>
      </c>
      <c r="C191" s="100" t="e">
        <f>ROUND((#REF!-#REF!)/#REF!*100,1)</f>
        <v>#REF!</v>
      </c>
      <c r="D191" s="101" t="e">
        <f>ROUND((#REF!-#REF!)/#REF!*100,1)</f>
        <v>#REF!</v>
      </c>
      <c r="E191" s="101" t="e">
        <f>ROUND((#REF!-#REF!)/#REF!*100,1)</f>
        <v>#REF!</v>
      </c>
      <c r="F191" s="101" t="e">
        <f>ROUND((#REF!-#REF!)/#REF!*100,1)</f>
        <v>#REF!</v>
      </c>
      <c r="G191" s="101" t="e">
        <f>ROUND((#REF!-#REF!)/#REF!*100,1)</f>
        <v>#REF!</v>
      </c>
      <c r="H191" s="101" t="e">
        <f>ROUND((#REF!-#REF!)/#REF!*100,1)</f>
        <v>#REF!</v>
      </c>
      <c r="I191" s="101" t="e">
        <f>ROUND((#REF!-#REF!)/#REF!*100,1)</f>
        <v>#REF!</v>
      </c>
      <c r="J191" s="101" t="e">
        <f>ROUND((#REF!-#REF!)/#REF!*100,1)</f>
        <v>#REF!</v>
      </c>
      <c r="K191" s="101" t="e">
        <f>ROUND((#REF!-#REF!)/#REF!*100,1)</f>
        <v>#REF!</v>
      </c>
      <c r="L191" s="101" t="e">
        <f>ROUND((#REF!-#REF!)/#REF!*100,1)</f>
        <v>#REF!</v>
      </c>
      <c r="M191" s="101" t="e">
        <f>ROUND((#REF!-#REF!)/#REF!*100,1)</f>
        <v>#REF!</v>
      </c>
      <c r="N191" s="101" t="e">
        <f>ROUND((#REF!-#REF!)/#REF!*100,1)</f>
        <v>#REF!</v>
      </c>
      <c r="O191" s="102" t="e">
        <f>ROUND((#REF!-#REF!)/#REF!*100,1)</f>
        <v>#REF!</v>
      </c>
    </row>
    <row r="192" spans="1:256">
      <c r="A192" s="36">
        <v>3</v>
      </c>
      <c r="B192" s="37" t="s">
        <v>27</v>
      </c>
      <c r="C192" s="100" t="e">
        <f>ROUND((#REF!-#REF!)/#REF!*100,1)</f>
        <v>#REF!</v>
      </c>
      <c r="D192" s="101" t="e">
        <f>ROUND((#REF!-#REF!)/#REF!*100,1)</f>
        <v>#REF!</v>
      </c>
      <c r="E192" s="101" t="e">
        <f>ROUND((#REF!-#REF!)/#REF!*100,1)</f>
        <v>#REF!</v>
      </c>
      <c r="F192" s="101" t="e">
        <f>ROUND((#REF!-#REF!)/#REF!*100,1)</f>
        <v>#REF!</v>
      </c>
      <c r="G192" s="101" t="e">
        <f>ROUND((#REF!-#REF!)/#REF!*100,1)</f>
        <v>#REF!</v>
      </c>
      <c r="H192" s="101" t="e">
        <f>ROUND((#REF!-#REF!)/#REF!*100,1)</f>
        <v>#REF!</v>
      </c>
      <c r="I192" s="101" t="e">
        <f>ROUND((#REF!-#REF!)/#REF!*100,1)</f>
        <v>#REF!</v>
      </c>
      <c r="J192" s="101" t="e">
        <f>ROUND((#REF!-#REF!)/#REF!*100,1)</f>
        <v>#REF!</v>
      </c>
      <c r="K192" s="101" t="e">
        <f>ROUND((#REF!-#REF!)/#REF!*100,1)</f>
        <v>#REF!</v>
      </c>
      <c r="L192" s="101" t="e">
        <f>ROUND((#REF!-#REF!)/#REF!*100,1)</f>
        <v>#REF!</v>
      </c>
      <c r="M192" s="101" t="e">
        <f>ROUND((#REF!-#REF!)/#REF!*100,1)</f>
        <v>#REF!</v>
      </c>
      <c r="N192" s="101" t="e">
        <f>ROUND((#REF!-#REF!)/#REF!*100,1)</f>
        <v>#REF!</v>
      </c>
      <c r="O192" s="102" t="e">
        <f>ROUND((#REF!-#REF!)/#REF!*100,1)</f>
        <v>#REF!</v>
      </c>
    </row>
    <row r="193" spans="1:15">
      <c r="A193" s="36">
        <v>4</v>
      </c>
      <c r="B193" s="37" t="s">
        <v>28</v>
      </c>
      <c r="C193" s="100" t="e">
        <f>ROUND((#REF!-#REF!)/#REF!*100,1)</f>
        <v>#REF!</v>
      </c>
      <c r="D193" s="101" t="e">
        <f>ROUND((#REF!-#REF!)/#REF!*100,1)</f>
        <v>#REF!</v>
      </c>
      <c r="E193" s="101" t="e">
        <f>ROUND((#REF!-#REF!)/#REF!*100,1)</f>
        <v>#REF!</v>
      </c>
      <c r="F193" s="101" t="e">
        <f>ROUND((#REF!-#REF!)/#REF!*100,1)</f>
        <v>#REF!</v>
      </c>
      <c r="G193" s="101" t="e">
        <f>ROUND((#REF!-#REF!)/#REF!*100,1)</f>
        <v>#REF!</v>
      </c>
      <c r="H193" s="101" t="e">
        <f>ROUND((#REF!-#REF!)/#REF!*100,1)</f>
        <v>#REF!</v>
      </c>
      <c r="I193" s="101" t="e">
        <f>ROUND((#REF!-#REF!)/#REF!*100,1)</f>
        <v>#REF!</v>
      </c>
      <c r="J193" s="101" t="e">
        <f>ROUND((#REF!-#REF!)/#REF!*100,1)</f>
        <v>#REF!</v>
      </c>
      <c r="K193" s="101" t="e">
        <f>ROUND((#REF!-#REF!)/#REF!*100,1)</f>
        <v>#REF!</v>
      </c>
      <c r="L193" s="101" t="e">
        <f>ROUND((#REF!-#REF!)/#REF!*100,1)</f>
        <v>#REF!</v>
      </c>
      <c r="M193" s="101" t="e">
        <f>ROUND((#REF!-#REF!)/#REF!*100,1)</f>
        <v>#REF!</v>
      </c>
      <c r="N193" s="101" t="e">
        <f>ROUND((#REF!-#REF!)/#REF!*100,1)</f>
        <v>#REF!</v>
      </c>
      <c r="O193" s="102" t="e">
        <f>ROUND((#REF!-#REF!)/#REF!*100,1)</f>
        <v>#REF!</v>
      </c>
    </row>
    <row r="194" spans="1:15">
      <c r="A194" s="36">
        <v>5</v>
      </c>
      <c r="B194" s="37" t="s">
        <v>29</v>
      </c>
      <c r="C194" s="100" t="e">
        <f>ROUND((#REF!-#REF!)/#REF!*100,1)</f>
        <v>#REF!</v>
      </c>
      <c r="D194" s="101" t="e">
        <f>ROUND((#REF!-#REF!)/#REF!*100,1)</f>
        <v>#REF!</v>
      </c>
      <c r="E194" s="101" t="e">
        <f>ROUND((#REF!-#REF!)/#REF!*100,1)</f>
        <v>#REF!</v>
      </c>
      <c r="F194" s="101" t="e">
        <f>ROUND((#REF!-#REF!)/#REF!*100,1)</f>
        <v>#REF!</v>
      </c>
      <c r="G194" s="101" t="e">
        <f>ROUND((#REF!-#REF!)/#REF!*100,1)</f>
        <v>#REF!</v>
      </c>
      <c r="H194" s="101" t="e">
        <f>ROUND((#REF!-#REF!)/#REF!*100,1)</f>
        <v>#REF!</v>
      </c>
      <c r="I194" s="101" t="e">
        <f>ROUND((#REF!-#REF!)/#REF!*100,1)</f>
        <v>#REF!</v>
      </c>
      <c r="J194" s="101" t="e">
        <f>ROUND((#REF!-#REF!)/#REF!*100,1)</f>
        <v>#REF!</v>
      </c>
      <c r="K194" s="101" t="e">
        <f>ROUND((#REF!-#REF!)/#REF!*100,1)</f>
        <v>#REF!</v>
      </c>
      <c r="L194" s="101" t="e">
        <f>ROUND((#REF!-#REF!)/#REF!*100,1)</f>
        <v>#REF!</v>
      </c>
      <c r="M194" s="101" t="e">
        <f>ROUND((#REF!-#REF!)/#REF!*100,1)</f>
        <v>#REF!</v>
      </c>
      <c r="N194" s="101" t="e">
        <f>ROUND((#REF!-#REF!)/#REF!*100,1)</f>
        <v>#REF!</v>
      </c>
      <c r="O194" s="102" t="e">
        <f>ROUND((#REF!-#REF!)/#REF!*100,1)</f>
        <v>#REF!</v>
      </c>
    </row>
    <row r="195" spans="1:15">
      <c r="A195" s="36">
        <v>6</v>
      </c>
      <c r="B195" s="37" t="s">
        <v>30</v>
      </c>
      <c r="C195" s="100" t="e">
        <f>ROUND((#REF!-#REF!)/#REF!*100,1)</f>
        <v>#REF!</v>
      </c>
      <c r="D195" s="101" t="e">
        <f>ROUND((#REF!-#REF!)/#REF!*100,1)</f>
        <v>#REF!</v>
      </c>
      <c r="E195" s="101" t="e">
        <f>ROUND((#REF!-#REF!)/#REF!*100,1)</f>
        <v>#REF!</v>
      </c>
      <c r="F195" s="101" t="e">
        <f>ROUND((#REF!-#REF!)/#REF!*100,1)</f>
        <v>#REF!</v>
      </c>
      <c r="G195" s="101" t="e">
        <f>ROUND((#REF!-#REF!)/#REF!*100,1)</f>
        <v>#REF!</v>
      </c>
      <c r="H195" s="101" t="e">
        <f>ROUND((#REF!-#REF!)/#REF!*100,1)</f>
        <v>#REF!</v>
      </c>
      <c r="I195" s="101" t="e">
        <f>ROUND((#REF!-#REF!)/#REF!*100,1)</f>
        <v>#REF!</v>
      </c>
      <c r="J195" s="101" t="e">
        <f>ROUND((#REF!-#REF!)/#REF!*100,1)</f>
        <v>#REF!</v>
      </c>
      <c r="K195" s="101" t="e">
        <f>ROUND((#REF!-#REF!)/#REF!*100,1)</f>
        <v>#REF!</v>
      </c>
      <c r="L195" s="101" t="e">
        <f>ROUND((#REF!-#REF!)/#REF!*100,1)</f>
        <v>#REF!</v>
      </c>
      <c r="M195" s="101" t="e">
        <f>ROUND((#REF!-#REF!)/#REF!*100,1)</f>
        <v>#REF!</v>
      </c>
      <c r="N195" s="101" t="e">
        <f>ROUND((#REF!-#REF!)/#REF!*100,1)</f>
        <v>#REF!</v>
      </c>
      <c r="O195" s="102" t="e">
        <f>ROUND((#REF!-#REF!)/#REF!*100,1)</f>
        <v>#REF!</v>
      </c>
    </row>
    <row r="196" spans="1:15">
      <c r="A196" s="36">
        <v>7</v>
      </c>
      <c r="B196" s="37" t="s">
        <v>31</v>
      </c>
      <c r="C196" s="100" t="e">
        <f>ROUND((#REF!-#REF!)/#REF!*100,1)</f>
        <v>#REF!</v>
      </c>
      <c r="D196" s="101" t="e">
        <f>ROUND((#REF!-#REF!)/#REF!*100,1)</f>
        <v>#REF!</v>
      </c>
      <c r="E196" s="101" t="e">
        <f>ROUND((#REF!-#REF!)/#REF!*100,1)</f>
        <v>#REF!</v>
      </c>
      <c r="F196" s="101" t="e">
        <f>ROUND((#REF!-#REF!)/#REF!*100,1)</f>
        <v>#REF!</v>
      </c>
      <c r="G196" s="101" t="e">
        <f>ROUND((#REF!-#REF!)/#REF!*100,1)</f>
        <v>#REF!</v>
      </c>
      <c r="H196" s="101" t="e">
        <f>ROUND((#REF!-#REF!)/#REF!*100,1)</f>
        <v>#REF!</v>
      </c>
      <c r="I196" s="101" t="e">
        <f>ROUND((#REF!-#REF!)/#REF!*100,1)</f>
        <v>#REF!</v>
      </c>
      <c r="J196" s="101" t="e">
        <f>ROUND((#REF!-#REF!)/#REF!*100,1)</f>
        <v>#REF!</v>
      </c>
      <c r="K196" s="101" t="e">
        <f>ROUND((#REF!-#REF!)/#REF!*100,1)</f>
        <v>#REF!</v>
      </c>
      <c r="L196" s="101" t="e">
        <f>ROUND((#REF!-#REF!)/#REF!*100,1)</f>
        <v>#REF!</v>
      </c>
      <c r="M196" s="101" t="e">
        <f>ROUND((#REF!-#REF!)/#REF!*100,1)</f>
        <v>#REF!</v>
      </c>
      <c r="N196" s="101" t="e">
        <f>ROUND((#REF!-#REF!)/#REF!*100,1)</f>
        <v>#REF!</v>
      </c>
      <c r="O196" s="102" t="e">
        <f>ROUND((#REF!-#REF!)/#REF!*100,1)</f>
        <v>#REF!</v>
      </c>
    </row>
    <row r="197" spans="1:15">
      <c r="A197" s="36">
        <v>8</v>
      </c>
      <c r="B197" s="37" t="s">
        <v>32</v>
      </c>
      <c r="C197" s="100" t="e">
        <f>ROUND((#REF!-#REF!)/#REF!*100,1)</f>
        <v>#REF!</v>
      </c>
      <c r="D197" s="101" t="e">
        <f>ROUND((#REF!-#REF!)/#REF!*100,1)</f>
        <v>#REF!</v>
      </c>
      <c r="E197" s="101" t="e">
        <f>ROUND((#REF!-#REF!)/#REF!*100,1)</f>
        <v>#REF!</v>
      </c>
      <c r="F197" s="101" t="e">
        <f>ROUND((#REF!-#REF!)/#REF!*100,1)</f>
        <v>#REF!</v>
      </c>
      <c r="G197" s="101" t="e">
        <f>ROUND((#REF!-#REF!)/#REF!*100,1)</f>
        <v>#REF!</v>
      </c>
      <c r="H197" s="101" t="e">
        <f>ROUND((#REF!-#REF!)/#REF!*100,1)</f>
        <v>#REF!</v>
      </c>
      <c r="I197" s="101" t="e">
        <f>ROUND((#REF!-#REF!)/#REF!*100,1)</f>
        <v>#REF!</v>
      </c>
      <c r="J197" s="101" t="e">
        <f>ROUND((#REF!-#REF!)/#REF!*100,1)</f>
        <v>#REF!</v>
      </c>
      <c r="K197" s="101" t="e">
        <f>ROUND((#REF!-#REF!)/#REF!*100,1)</f>
        <v>#REF!</v>
      </c>
      <c r="L197" s="101" t="e">
        <f>ROUND((#REF!-#REF!)/#REF!*100,1)</f>
        <v>#REF!</v>
      </c>
      <c r="M197" s="101" t="e">
        <f>ROUND((#REF!-#REF!)/#REF!*100,1)</f>
        <v>#REF!</v>
      </c>
      <c r="N197" s="101" t="e">
        <f>ROUND((#REF!-#REF!)/#REF!*100,1)</f>
        <v>#REF!</v>
      </c>
      <c r="O197" s="102" t="e">
        <f>ROUND((#REF!-#REF!)/#REF!*100,1)</f>
        <v>#REF!</v>
      </c>
    </row>
    <row r="198" spans="1:15">
      <c r="A198" s="36">
        <v>9</v>
      </c>
      <c r="B198" s="37" t="s">
        <v>33</v>
      </c>
      <c r="C198" s="100" t="e">
        <f>ROUND((#REF!-#REF!)/#REF!*100,1)</f>
        <v>#REF!</v>
      </c>
      <c r="D198" s="101" t="e">
        <f>ROUND((#REF!-#REF!)/#REF!*100,1)</f>
        <v>#REF!</v>
      </c>
      <c r="E198" s="101" t="e">
        <f>ROUND((#REF!-#REF!)/#REF!*100,1)</f>
        <v>#REF!</v>
      </c>
      <c r="F198" s="101" t="e">
        <f>ROUND((#REF!-#REF!)/#REF!*100,1)</f>
        <v>#REF!</v>
      </c>
      <c r="G198" s="101" t="e">
        <f>ROUND((#REF!-#REF!)/#REF!*100,1)</f>
        <v>#REF!</v>
      </c>
      <c r="H198" s="101" t="e">
        <f>ROUND((#REF!-#REF!)/#REF!*100,1)</f>
        <v>#REF!</v>
      </c>
      <c r="I198" s="101" t="e">
        <f>ROUND((#REF!-#REF!)/#REF!*100,1)</f>
        <v>#REF!</v>
      </c>
      <c r="J198" s="101" t="e">
        <f>ROUND((#REF!-#REF!)/#REF!*100,1)</f>
        <v>#REF!</v>
      </c>
      <c r="K198" s="101" t="e">
        <f>ROUND((#REF!-#REF!)/#REF!*100,1)</f>
        <v>#REF!</v>
      </c>
      <c r="L198" s="101" t="e">
        <f>ROUND((#REF!-#REF!)/#REF!*100,1)</f>
        <v>#REF!</v>
      </c>
      <c r="M198" s="101" t="e">
        <f>ROUND((#REF!-#REF!)/#REF!*100,1)</f>
        <v>#REF!</v>
      </c>
      <c r="N198" s="101" t="e">
        <f>ROUND((#REF!-#REF!)/#REF!*100,1)</f>
        <v>#REF!</v>
      </c>
      <c r="O198" s="102" t="e">
        <f>ROUND((#REF!-#REF!)/#REF!*100,1)</f>
        <v>#REF!</v>
      </c>
    </row>
    <row r="199" spans="1:15">
      <c r="A199" s="40">
        <v>10</v>
      </c>
      <c r="B199" s="41" t="s">
        <v>34</v>
      </c>
      <c r="C199" s="103" t="e">
        <f>ROUND((#REF!-#REF!)/#REF!*100,1)</f>
        <v>#REF!</v>
      </c>
      <c r="D199" s="104" t="e">
        <f>ROUND((#REF!-#REF!)/#REF!*100,1)</f>
        <v>#REF!</v>
      </c>
      <c r="E199" s="104" t="e">
        <f>ROUND((#REF!-#REF!)/#REF!*100,1)</f>
        <v>#REF!</v>
      </c>
      <c r="F199" s="104" t="e">
        <f>ROUND((#REF!-#REF!)/#REF!*100,1)</f>
        <v>#REF!</v>
      </c>
      <c r="G199" s="104" t="e">
        <f>ROUND((#REF!-#REF!)/#REF!*100,1)</f>
        <v>#REF!</v>
      </c>
      <c r="H199" s="104" t="e">
        <f>ROUND((#REF!-#REF!)/#REF!*100,1)</f>
        <v>#REF!</v>
      </c>
      <c r="I199" s="104" t="e">
        <f>ROUND((#REF!-#REF!)/#REF!*100,1)</f>
        <v>#REF!</v>
      </c>
      <c r="J199" s="104" t="e">
        <f>ROUND((#REF!-#REF!)/#REF!*100,1)</f>
        <v>#REF!</v>
      </c>
      <c r="K199" s="104" t="e">
        <f>ROUND((#REF!-#REF!)/#REF!*100,1)</f>
        <v>#REF!</v>
      </c>
      <c r="L199" s="104" t="e">
        <f>ROUND((#REF!-#REF!)/#REF!*100,1)</f>
        <v>#REF!</v>
      </c>
      <c r="M199" s="104" t="e">
        <f>ROUND((#REF!-#REF!)/#REF!*100,1)</f>
        <v>#REF!</v>
      </c>
      <c r="N199" s="104" t="e">
        <f>ROUND((#REF!-#REF!)/#REF!*100,1)</f>
        <v>#REF!</v>
      </c>
      <c r="O199" s="105" t="e">
        <f>ROUND((#REF!-#REF!)/#REF!*100,1)</f>
        <v>#REF!</v>
      </c>
    </row>
    <row r="202" spans="1:15">
      <c r="A202" s="20" t="s">
        <v>120</v>
      </c>
      <c r="B202" s="21"/>
      <c r="C202" s="20"/>
      <c r="D202" s="20"/>
      <c r="E202" s="20"/>
      <c r="F202" s="20"/>
      <c r="G202" s="20"/>
      <c r="H202" s="19"/>
      <c r="I202" s="19"/>
      <c r="J202" s="19"/>
      <c r="K202" s="19"/>
      <c r="L202" s="19"/>
      <c r="M202" s="19"/>
      <c r="N202" s="19" t="s">
        <v>10</v>
      </c>
      <c r="O202" s="19"/>
    </row>
    <row r="203" spans="1:15">
      <c r="A203" s="23"/>
      <c r="B203" s="24" t="s">
        <v>11</v>
      </c>
      <c r="C203" s="290" t="s">
        <v>12</v>
      </c>
      <c r="D203" s="294" t="s">
        <v>13</v>
      </c>
      <c r="E203" s="290" t="s">
        <v>14</v>
      </c>
      <c r="F203" s="292" t="s">
        <v>8</v>
      </c>
      <c r="G203" s="25"/>
      <c r="H203" s="25"/>
      <c r="I203" s="26"/>
      <c r="J203" s="290" t="s">
        <v>9</v>
      </c>
      <c r="K203" s="290" t="s">
        <v>15</v>
      </c>
      <c r="L203" s="25" t="s">
        <v>16</v>
      </c>
      <c r="M203" s="25"/>
      <c r="N203" s="25"/>
      <c r="O203" s="26"/>
    </row>
    <row r="204" spans="1:15" ht="25.5">
      <c r="A204" s="48"/>
      <c r="B204" s="70" t="s">
        <v>17</v>
      </c>
      <c r="C204" s="291"/>
      <c r="D204" s="295"/>
      <c r="E204" s="291"/>
      <c r="F204" s="293"/>
      <c r="G204" s="29" t="s">
        <v>18</v>
      </c>
      <c r="H204" s="30" t="s">
        <v>19</v>
      </c>
      <c r="I204" s="26" t="s">
        <v>20</v>
      </c>
      <c r="J204" s="291"/>
      <c r="K204" s="291"/>
      <c r="L204" s="31" t="s">
        <v>211</v>
      </c>
      <c r="M204" s="29" t="s">
        <v>21</v>
      </c>
      <c r="N204" s="30" t="s">
        <v>22</v>
      </c>
      <c r="O204" s="26" t="s">
        <v>23</v>
      </c>
    </row>
    <row r="205" spans="1:15">
      <c r="A205" s="32"/>
      <c r="B205" s="44" t="s">
        <v>24</v>
      </c>
      <c r="C205" s="97" t="e">
        <f>ROUND((C4-#REF!)/#REF!*100,1)</f>
        <v>#REF!</v>
      </c>
      <c r="D205" s="98" t="e">
        <f>ROUND((D4-#REF!)/#REF!*100,1)</f>
        <v>#REF!</v>
      </c>
      <c r="E205" s="98" t="e">
        <f>ROUND((E4-#REF!)/#REF!*100,1)</f>
        <v>#REF!</v>
      </c>
      <c r="F205" s="98" t="e">
        <f>ROUND((F4-#REF!)/#REF!*100,1)</f>
        <v>#REF!</v>
      </c>
      <c r="G205" s="98" t="e">
        <f>ROUND((G4-#REF!)/#REF!*100,1)</f>
        <v>#REF!</v>
      </c>
      <c r="H205" s="98" t="e">
        <f>ROUND((H4-#REF!)/#REF!*100,1)</f>
        <v>#REF!</v>
      </c>
      <c r="I205" s="98" t="e">
        <f>ROUND((I4-#REF!)/#REF!*100,1)</f>
        <v>#REF!</v>
      </c>
      <c r="J205" s="98" t="e">
        <f>ROUND((J4-#REF!)/#REF!*100,1)</f>
        <v>#REF!</v>
      </c>
      <c r="K205" s="98" t="e">
        <f>ROUND((K4-#REF!)/#REF!*100,1)</f>
        <v>#REF!</v>
      </c>
      <c r="L205" s="98" t="e">
        <f>ROUND((L4-#REF!)/#REF!*100,1)</f>
        <v>#REF!</v>
      </c>
      <c r="M205" s="98" t="e">
        <f>ROUND((M4-#REF!)/#REF!*100,1)</f>
        <v>#REF!</v>
      </c>
      <c r="N205" s="98" t="e">
        <f>ROUND((N4-#REF!)/#REF!*100,1)</f>
        <v>#REF!</v>
      </c>
      <c r="O205" s="99" t="e">
        <f>ROUND((O4-#REF!)/#REF!*100,1)</f>
        <v>#REF!</v>
      </c>
    </row>
    <row r="206" spans="1:15">
      <c r="A206" s="36">
        <v>1</v>
      </c>
      <c r="B206" s="50" t="s">
        <v>25</v>
      </c>
      <c r="C206" s="100" t="e">
        <f>ROUND((C5-#REF!)/#REF!*100,1)</f>
        <v>#REF!</v>
      </c>
      <c r="D206" s="101" t="e">
        <f>ROUND((D5-#REF!)/#REF!*100,1)</f>
        <v>#REF!</v>
      </c>
      <c r="E206" s="101" t="e">
        <f>ROUND((E5-#REF!)/#REF!*100,1)</f>
        <v>#REF!</v>
      </c>
      <c r="F206" s="101" t="e">
        <f>ROUND((F5-#REF!)/#REF!*100,1)</f>
        <v>#REF!</v>
      </c>
      <c r="G206" s="101" t="e">
        <f>ROUND((G5-#REF!)/#REF!*100,1)</f>
        <v>#REF!</v>
      </c>
      <c r="H206" s="101" t="e">
        <f>ROUND((H5-#REF!)/#REF!*100,1)</f>
        <v>#REF!</v>
      </c>
      <c r="I206" s="101" t="e">
        <f>ROUND((I5-#REF!)/#REF!*100,1)</f>
        <v>#REF!</v>
      </c>
      <c r="J206" s="101" t="e">
        <f>ROUND((J5-#REF!)/#REF!*100,1)</f>
        <v>#REF!</v>
      </c>
      <c r="K206" s="101" t="e">
        <f>ROUND((K5-#REF!)/#REF!*100,1)</f>
        <v>#REF!</v>
      </c>
      <c r="L206" s="101" t="e">
        <f>ROUND((L5-#REF!)/#REF!*100,1)</f>
        <v>#REF!</v>
      </c>
      <c r="M206" s="101" t="e">
        <f>ROUND((M5-#REF!)/#REF!*100,1)</f>
        <v>#REF!</v>
      </c>
      <c r="N206" s="101" t="e">
        <f>ROUND((N5-#REF!)/#REF!*100,1)</f>
        <v>#REF!</v>
      </c>
      <c r="O206" s="102" t="e">
        <f>ROUND((O5-#REF!)/#REF!*100,1)</f>
        <v>#REF!</v>
      </c>
    </row>
    <row r="207" spans="1:15">
      <c r="A207" s="36">
        <v>2</v>
      </c>
      <c r="B207" s="50" t="s">
        <v>26</v>
      </c>
      <c r="C207" s="100" t="e">
        <f>ROUND((C6-#REF!)/#REF!*100,1)</f>
        <v>#REF!</v>
      </c>
      <c r="D207" s="101" t="e">
        <f>ROUND((D6-#REF!)/#REF!*100,1)</f>
        <v>#REF!</v>
      </c>
      <c r="E207" s="101" t="e">
        <f>ROUND((E6-#REF!)/#REF!*100,1)</f>
        <v>#REF!</v>
      </c>
      <c r="F207" s="101" t="e">
        <f>ROUND((F6-#REF!)/#REF!*100,1)</f>
        <v>#REF!</v>
      </c>
      <c r="G207" s="101" t="e">
        <f>ROUND((G6-#REF!)/#REF!*100,1)</f>
        <v>#REF!</v>
      </c>
      <c r="H207" s="101" t="e">
        <f>ROUND((H6-#REF!)/#REF!*100,1)</f>
        <v>#REF!</v>
      </c>
      <c r="I207" s="101" t="e">
        <f>ROUND((I6-#REF!)/#REF!*100,1)</f>
        <v>#REF!</v>
      </c>
      <c r="J207" s="101" t="e">
        <f>ROUND((J6-#REF!)/#REF!*100,1)</f>
        <v>#REF!</v>
      </c>
      <c r="K207" s="101" t="e">
        <f>ROUND((K6-#REF!)/#REF!*100,1)</f>
        <v>#REF!</v>
      </c>
      <c r="L207" s="101" t="e">
        <f>ROUND((L6-#REF!)/#REF!*100,1)</f>
        <v>#REF!</v>
      </c>
      <c r="M207" s="101" t="e">
        <f>ROUND((M6-#REF!)/#REF!*100,1)</f>
        <v>#REF!</v>
      </c>
      <c r="N207" s="101" t="e">
        <f>ROUND((N6-#REF!)/#REF!*100,1)</f>
        <v>#REF!</v>
      </c>
      <c r="O207" s="102" t="e">
        <f>ROUND((O6-#REF!)/#REF!*100,1)</f>
        <v>#REF!</v>
      </c>
    </row>
    <row r="208" spans="1:15">
      <c r="A208" s="36">
        <v>3</v>
      </c>
      <c r="B208" s="50" t="s">
        <v>27</v>
      </c>
      <c r="C208" s="100" t="e">
        <f>ROUND((C7-#REF!)/#REF!*100,1)</f>
        <v>#REF!</v>
      </c>
      <c r="D208" s="101" t="e">
        <f>ROUND((D7-#REF!)/#REF!*100,1)</f>
        <v>#REF!</v>
      </c>
      <c r="E208" s="101" t="e">
        <f>ROUND((E7-#REF!)/#REF!*100,1)</f>
        <v>#REF!</v>
      </c>
      <c r="F208" s="101" t="e">
        <f>ROUND((F7-#REF!)/#REF!*100,1)</f>
        <v>#REF!</v>
      </c>
      <c r="G208" s="101" t="e">
        <f>ROUND((G7-#REF!)/#REF!*100,1)</f>
        <v>#REF!</v>
      </c>
      <c r="H208" s="101" t="e">
        <f>ROUND((H7-#REF!)/#REF!*100,1)</f>
        <v>#REF!</v>
      </c>
      <c r="I208" s="101" t="e">
        <f>ROUND((I7-#REF!)/#REF!*100,1)</f>
        <v>#REF!</v>
      </c>
      <c r="J208" s="101" t="e">
        <f>ROUND((J7-#REF!)/#REF!*100,1)</f>
        <v>#REF!</v>
      </c>
      <c r="K208" s="101" t="e">
        <f>ROUND((K7-#REF!)/#REF!*100,1)</f>
        <v>#REF!</v>
      </c>
      <c r="L208" s="101" t="e">
        <f>ROUND((L7-#REF!)/#REF!*100,1)</f>
        <v>#REF!</v>
      </c>
      <c r="M208" s="101" t="e">
        <f>ROUND((M7-#REF!)/#REF!*100,1)</f>
        <v>#REF!</v>
      </c>
      <c r="N208" s="101" t="e">
        <f>ROUND((N7-#REF!)/#REF!*100,1)</f>
        <v>#REF!</v>
      </c>
      <c r="O208" s="102" t="e">
        <f>ROUND((O7-#REF!)/#REF!*100,1)</f>
        <v>#REF!</v>
      </c>
    </row>
    <row r="209" spans="1:15">
      <c r="A209" s="36">
        <v>4</v>
      </c>
      <c r="B209" s="50" t="s">
        <v>28</v>
      </c>
      <c r="C209" s="100" t="e">
        <f>ROUND((C8-#REF!)/#REF!*100,1)</f>
        <v>#REF!</v>
      </c>
      <c r="D209" s="101" t="e">
        <f>ROUND((D8-#REF!)/#REF!*100,1)</f>
        <v>#REF!</v>
      </c>
      <c r="E209" s="101" t="e">
        <f>ROUND((E8-#REF!)/#REF!*100,1)</f>
        <v>#REF!</v>
      </c>
      <c r="F209" s="101" t="e">
        <f>ROUND((F8-#REF!)/#REF!*100,1)</f>
        <v>#REF!</v>
      </c>
      <c r="G209" s="101" t="e">
        <f>ROUND((G8-#REF!)/#REF!*100,1)</f>
        <v>#REF!</v>
      </c>
      <c r="H209" s="101" t="e">
        <f>ROUND((H8-#REF!)/#REF!*100,1)</f>
        <v>#REF!</v>
      </c>
      <c r="I209" s="101" t="e">
        <f>ROUND((I8-#REF!)/#REF!*100,1)</f>
        <v>#REF!</v>
      </c>
      <c r="J209" s="101" t="e">
        <f>ROUND((J8-#REF!)/#REF!*100,1)</f>
        <v>#REF!</v>
      </c>
      <c r="K209" s="101" t="e">
        <f>ROUND((K8-#REF!)/#REF!*100,1)</f>
        <v>#REF!</v>
      </c>
      <c r="L209" s="101" t="e">
        <f>ROUND((L8-#REF!)/#REF!*100,1)</f>
        <v>#REF!</v>
      </c>
      <c r="M209" s="101" t="e">
        <f>ROUND((M8-#REF!)/#REF!*100,1)</f>
        <v>#REF!</v>
      </c>
      <c r="N209" s="101" t="e">
        <f>ROUND((N8-#REF!)/#REF!*100,1)</f>
        <v>#REF!</v>
      </c>
      <c r="O209" s="102" t="e">
        <f>ROUND((O8-#REF!)/#REF!*100,1)</f>
        <v>#REF!</v>
      </c>
    </row>
    <row r="210" spans="1:15">
      <c r="A210" s="36">
        <v>5</v>
      </c>
      <c r="B210" s="50" t="s">
        <v>29</v>
      </c>
      <c r="C210" s="100" t="e">
        <f>ROUND((C9-#REF!)/#REF!*100,1)</f>
        <v>#REF!</v>
      </c>
      <c r="D210" s="101" t="e">
        <f>ROUND((D9-#REF!)/#REF!*100,1)</f>
        <v>#REF!</v>
      </c>
      <c r="E210" s="101" t="e">
        <f>ROUND((E9-#REF!)/#REF!*100,1)</f>
        <v>#REF!</v>
      </c>
      <c r="F210" s="101" t="e">
        <f>ROUND((F9-#REF!)/#REF!*100,1)</f>
        <v>#REF!</v>
      </c>
      <c r="G210" s="101" t="e">
        <f>ROUND((G9-#REF!)/#REF!*100,1)</f>
        <v>#REF!</v>
      </c>
      <c r="H210" s="101" t="e">
        <f>ROUND((H9-#REF!)/#REF!*100,1)</f>
        <v>#REF!</v>
      </c>
      <c r="I210" s="101" t="e">
        <f>ROUND((I9-#REF!)/#REF!*100,1)</f>
        <v>#REF!</v>
      </c>
      <c r="J210" s="101" t="e">
        <f>ROUND((J9-#REF!)/#REF!*100,1)</f>
        <v>#REF!</v>
      </c>
      <c r="K210" s="101" t="e">
        <f>ROUND((K9-#REF!)/#REF!*100,1)</f>
        <v>#REF!</v>
      </c>
      <c r="L210" s="101" t="e">
        <f>ROUND((L9-#REF!)/#REF!*100,1)</f>
        <v>#REF!</v>
      </c>
      <c r="M210" s="101" t="e">
        <f>ROUND((M9-#REF!)/#REF!*100,1)</f>
        <v>#REF!</v>
      </c>
      <c r="N210" s="101" t="e">
        <f>ROUND((N9-#REF!)/#REF!*100,1)</f>
        <v>#REF!</v>
      </c>
      <c r="O210" s="102" t="e">
        <f>ROUND((O9-#REF!)/#REF!*100,1)</f>
        <v>#REF!</v>
      </c>
    </row>
    <row r="211" spans="1:15">
      <c r="A211" s="36">
        <v>6</v>
      </c>
      <c r="B211" s="50" t="s">
        <v>30</v>
      </c>
      <c r="C211" s="100" t="e">
        <f>ROUND((C10-#REF!)/#REF!*100,1)</f>
        <v>#REF!</v>
      </c>
      <c r="D211" s="101" t="e">
        <f>ROUND((D10-#REF!)/#REF!*100,1)</f>
        <v>#REF!</v>
      </c>
      <c r="E211" s="101" t="e">
        <f>ROUND((E10-#REF!)/#REF!*100,1)</f>
        <v>#REF!</v>
      </c>
      <c r="F211" s="101" t="e">
        <f>ROUND((F10-#REF!)/#REF!*100,1)</f>
        <v>#REF!</v>
      </c>
      <c r="G211" s="101" t="e">
        <f>ROUND((G10-#REF!)/#REF!*100,1)</f>
        <v>#REF!</v>
      </c>
      <c r="H211" s="101" t="e">
        <f>ROUND((H10-#REF!)/#REF!*100,1)</f>
        <v>#REF!</v>
      </c>
      <c r="I211" s="101" t="e">
        <f>ROUND((I10-#REF!)/#REF!*100,1)</f>
        <v>#REF!</v>
      </c>
      <c r="J211" s="101" t="e">
        <f>ROUND((J10-#REF!)/#REF!*100,1)</f>
        <v>#REF!</v>
      </c>
      <c r="K211" s="101" t="e">
        <f>ROUND((K10-#REF!)/#REF!*100,1)</f>
        <v>#REF!</v>
      </c>
      <c r="L211" s="101" t="e">
        <f>ROUND((L10-#REF!)/#REF!*100,1)</f>
        <v>#REF!</v>
      </c>
      <c r="M211" s="101" t="e">
        <f>ROUND((M10-#REF!)/#REF!*100,1)</f>
        <v>#REF!</v>
      </c>
      <c r="N211" s="101" t="e">
        <f>ROUND((N10-#REF!)/#REF!*100,1)</f>
        <v>#REF!</v>
      </c>
      <c r="O211" s="102" t="e">
        <f>ROUND((O10-#REF!)/#REF!*100,1)</f>
        <v>#REF!</v>
      </c>
    </row>
    <row r="212" spans="1:15">
      <c r="A212" s="36">
        <v>7</v>
      </c>
      <c r="B212" s="50" t="s">
        <v>31</v>
      </c>
      <c r="C212" s="100" t="e">
        <f>ROUND((C11-#REF!)/#REF!*100,1)</f>
        <v>#REF!</v>
      </c>
      <c r="D212" s="101" t="e">
        <f>ROUND((D11-#REF!)/#REF!*100,1)</f>
        <v>#REF!</v>
      </c>
      <c r="E212" s="101" t="e">
        <f>ROUND((E11-#REF!)/#REF!*100,1)</f>
        <v>#REF!</v>
      </c>
      <c r="F212" s="101" t="e">
        <f>ROUND((F11-#REF!)/#REF!*100,1)</f>
        <v>#REF!</v>
      </c>
      <c r="G212" s="101" t="e">
        <f>ROUND((G11-#REF!)/#REF!*100,1)</f>
        <v>#REF!</v>
      </c>
      <c r="H212" s="101" t="e">
        <f>ROUND((H11-#REF!)/#REF!*100,1)</f>
        <v>#REF!</v>
      </c>
      <c r="I212" s="101" t="e">
        <f>ROUND((I11-#REF!)/#REF!*100,1)</f>
        <v>#REF!</v>
      </c>
      <c r="J212" s="101" t="e">
        <f>ROUND((J11-#REF!)/#REF!*100,1)</f>
        <v>#REF!</v>
      </c>
      <c r="K212" s="101" t="e">
        <f>ROUND((K11-#REF!)/#REF!*100,1)</f>
        <v>#REF!</v>
      </c>
      <c r="L212" s="101" t="e">
        <f>ROUND((L11-#REF!)/#REF!*100,1)</f>
        <v>#REF!</v>
      </c>
      <c r="M212" s="101" t="e">
        <f>ROUND((M11-#REF!)/#REF!*100,1)</f>
        <v>#REF!</v>
      </c>
      <c r="N212" s="101" t="e">
        <f>ROUND((N11-#REF!)/#REF!*100,1)</f>
        <v>#REF!</v>
      </c>
      <c r="O212" s="102" t="e">
        <f>ROUND((O11-#REF!)/#REF!*100,1)</f>
        <v>#REF!</v>
      </c>
    </row>
    <row r="213" spans="1:15">
      <c r="A213" s="36">
        <v>8</v>
      </c>
      <c r="B213" s="50" t="s">
        <v>32</v>
      </c>
      <c r="C213" s="100" t="e">
        <f>ROUND((C12-#REF!)/#REF!*100,1)</f>
        <v>#REF!</v>
      </c>
      <c r="D213" s="101" t="e">
        <f>ROUND((D12-#REF!)/#REF!*100,1)</f>
        <v>#REF!</v>
      </c>
      <c r="E213" s="101" t="e">
        <f>ROUND((E12-#REF!)/#REF!*100,1)</f>
        <v>#REF!</v>
      </c>
      <c r="F213" s="101" t="e">
        <f>ROUND((F12-#REF!)/#REF!*100,1)</f>
        <v>#REF!</v>
      </c>
      <c r="G213" s="101" t="e">
        <f>ROUND((G12-#REF!)/#REF!*100,1)</f>
        <v>#REF!</v>
      </c>
      <c r="H213" s="101" t="e">
        <f>ROUND((H12-#REF!)/#REF!*100,1)</f>
        <v>#REF!</v>
      </c>
      <c r="I213" s="101" t="e">
        <f>ROUND((I12-#REF!)/#REF!*100,1)</f>
        <v>#REF!</v>
      </c>
      <c r="J213" s="101" t="e">
        <f>ROUND((J12-#REF!)/#REF!*100,1)</f>
        <v>#REF!</v>
      </c>
      <c r="K213" s="101" t="e">
        <f>ROUND((K12-#REF!)/#REF!*100,1)</f>
        <v>#REF!</v>
      </c>
      <c r="L213" s="101" t="e">
        <f>ROUND((L12-#REF!)/#REF!*100,1)</f>
        <v>#REF!</v>
      </c>
      <c r="M213" s="101" t="e">
        <f>ROUND((M12-#REF!)/#REF!*100,1)</f>
        <v>#REF!</v>
      </c>
      <c r="N213" s="101" t="e">
        <f>ROUND((N12-#REF!)/#REF!*100,1)</f>
        <v>#REF!</v>
      </c>
      <c r="O213" s="102" t="e">
        <f>ROUND((O12-#REF!)/#REF!*100,1)</f>
        <v>#REF!</v>
      </c>
    </row>
    <row r="214" spans="1:15">
      <c r="A214" s="36">
        <v>9</v>
      </c>
      <c r="B214" s="50" t="s">
        <v>33</v>
      </c>
      <c r="C214" s="100" t="e">
        <f>ROUND((C13-#REF!)/#REF!*100,1)</f>
        <v>#REF!</v>
      </c>
      <c r="D214" s="101" t="e">
        <f>ROUND((D13-#REF!)/#REF!*100,1)</f>
        <v>#REF!</v>
      </c>
      <c r="E214" s="101" t="e">
        <f>ROUND((E13-#REF!)/#REF!*100,1)</f>
        <v>#REF!</v>
      </c>
      <c r="F214" s="101" t="e">
        <f>ROUND((F13-#REF!)/#REF!*100,1)</f>
        <v>#REF!</v>
      </c>
      <c r="G214" s="101" t="e">
        <f>ROUND((G13-#REF!)/#REF!*100,1)</f>
        <v>#REF!</v>
      </c>
      <c r="H214" s="101" t="e">
        <f>ROUND((H13-#REF!)/#REF!*100,1)</f>
        <v>#REF!</v>
      </c>
      <c r="I214" s="101" t="e">
        <f>ROUND((I13-#REF!)/#REF!*100,1)</f>
        <v>#REF!</v>
      </c>
      <c r="J214" s="101" t="e">
        <f>ROUND((J13-#REF!)/#REF!*100,1)</f>
        <v>#REF!</v>
      </c>
      <c r="K214" s="101" t="e">
        <f>ROUND((K13-#REF!)/#REF!*100,1)</f>
        <v>#REF!</v>
      </c>
      <c r="L214" s="101" t="e">
        <f>ROUND((L13-#REF!)/#REF!*100,1)</f>
        <v>#REF!</v>
      </c>
      <c r="M214" s="101" t="e">
        <f>ROUND((M13-#REF!)/#REF!*100,1)</f>
        <v>#REF!</v>
      </c>
      <c r="N214" s="101" t="e">
        <f>ROUND((N13-#REF!)/#REF!*100,1)</f>
        <v>#REF!</v>
      </c>
      <c r="O214" s="102" t="e">
        <f>ROUND((O13-#REF!)/#REF!*100,1)</f>
        <v>#REF!</v>
      </c>
    </row>
    <row r="215" spans="1:15">
      <c r="A215" s="40">
        <v>10</v>
      </c>
      <c r="B215" s="51" t="s">
        <v>34</v>
      </c>
      <c r="C215" s="103" t="e">
        <f>ROUND((C14-#REF!)/#REF!*100,1)</f>
        <v>#REF!</v>
      </c>
      <c r="D215" s="104" t="e">
        <f>ROUND((D14-#REF!)/#REF!*100,1)</f>
        <v>#REF!</v>
      </c>
      <c r="E215" s="104" t="e">
        <f>ROUND((E14-#REF!)/#REF!*100,1)</f>
        <v>#REF!</v>
      </c>
      <c r="F215" s="104" t="e">
        <f>ROUND((F14-#REF!)/#REF!*100,1)</f>
        <v>#REF!</v>
      </c>
      <c r="G215" s="104" t="e">
        <f>ROUND((G14-#REF!)/#REF!*100,1)</f>
        <v>#REF!</v>
      </c>
      <c r="H215" s="104" t="e">
        <f>ROUND((H14-#REF!)/#REF!*100,1)</f>
        <v>#REF!</v>
      </c>
      <c r="I215" s="104" t="e">
        <f>ROUND((I14-#REF!)/#REF!*100,1)</f>
        <v>#REF!</v>
      </c>
      <c r="J215" s="104" t="e">
        <f>ROUND((J14-#REF!)/#REF!*100,1)</f>
        <v>#REF!</v>
      </c>
      <c r="K215" s="104" t="e">
        <f>ROUND((K14-#REF!)/#REF!*100,1)</f>
        <v>#REF!</v>
      </c>
      <c r="L215" s="104" t="e">
        <f>ROUND((L14-#REF!)/#REF!*100,1)</f>
        <v>#REF!</v>
      </c>
      <c r="M215" s="104" t="e">
        <f>ROUND((M14-#REF!)/#REF!*100,1)</f>
        <v>#REF!</v>
      </c>
      <c r="N215" s="104" t="e">
        <f>ROUND((N14-#REF!)/#REF!*100,1)</f>
        <v>#REF!</v>
      </c>
      <c r="O215" s="105" t="e">
        <f>ROUND((O14-#REF!)/#REF!*100,1)</f>
        <v>#REF!</v>
      </c>
    </row>
  </sheetData>
  <mergeCells count="42">
    <mergeCell ref="K34:K35"/>
    <mergeCell ref="C18:C19"/>
    <mergeCell ref="D18:D19"/>
    <mergeCell ref="E18:E19"/>
    <mergeCell ref="F18:F19"/>
    <mergeCell ref="J18:J19"/>
    <mergeCell ref="K18:K19"/>
    <mergeCell ref="C34:C35"/>
    <mergeCell ref="D34:D35"/>
    <mergeCell ref="E34:E35"/>
    <mergeCell ref="F34:F35"/>
    <mergeCell ref="J34:J35"/>
    <mergeCell ref="K2:K3"/>
    <mergeCell ref="C2:C3"/>
    <mergeCell ref="D2:D3"/>
    <mergeCell ref="E2:E3"/>
    <mergeCell ref="F2:F3"/>
    <mergeCell ref="J2:J3"/>
    <mergeCell ref="J187:J188"/>
    <mergeCell ref="C203:C204"/>
    <mergeCell ref="F50:F51"/>
    <mergeCell ref="J50:J51"/>
    <mergeCell ref="K50:K51"/>
    <mergeCell ref="F203:F204"/>
    <mergeCell ref="J203:J204"/>
    <mergeCell ref="K203:K204"/>
    <mergeCell ref="K187:K188"/>
    <mergeCell ref="J66:J67"/>
    <mergeCell ref="K66:K67"/>
    <mergeCell ref="C50:C51"/>
    <mergeCell ref="D50:D51"/>
    <mergeCell ref="E50:E51"/>
    <mergeCell ref="C66:C67"/>
    <mergeCell ref="D66:D67"/>
    <mergeCell ref="E66:E67"/>
    <mergeCell ref="F66:F67"/>
    <mergeCell ref="D203:D204"/>
    <mergeCell ref="E203:E204"/>
    <mergeCell ref="C187:C188"/>
    <mergeCell ref="D187:D188"/>
    <mergeCell ref="E187:E188"/>
    <mergeCell ref="F187:F188"/>
  </mergeCells>
  <phoneticPr fontId="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4"/>
  <sheetViews>
    <sheetView workbookViewId="0">
      <pane xSplit="15" ySplit="4" topLeftCell="Q18" activePane="bottomRight" state="frozen"/>
      <selection pane="topRight" activeCell="P1" sqref="P1"/>
      <selection pane="bottomLeft" activeCell="A5" sqref="A5"/>
      <selection pane="bottomRight" activeCell="X25" sqref="X25"/>
    </sheetView>
  </sheetViews>
  <sheetFormatPr defaultColWidth="11" defaultRowHeight="13.5"/>
  <cols>
    <col min="1" max="1" width="4.375" style="22" customWidth="1"/>
    <col min="2" max="2" width="11.625" style="22" customWidth="1"/>
    <col min="3" max="17" width="10.5" style="22" hidden="1" customWidth="1"/>
    <col min="18" max="25" width="10.5" style="22" customWidth="1"/>
    <col min="26" max="27" width="8.125" style="22" customWidth="1"/>
    <col min="28" max="29" width="7.5" style="22" customWidth="1"/>
    <col min="30" max="16384" width="11" style="22"/>
  </cols>
  <sheetData>
    <row r="1" spans="1:33">
      <c r="A1" s="20" t="s">
        <v>272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 t="s">
        <v>36</v>
      </c>
      <c r="X1" s="21"/>
      <c r="Y1" s="21"/>
      <c r="Z1" s="21"/>
      <c r="AA1" s="21"/>
      <c r="AB1" s="21"/>
      <c r="AC1" s="204" t="s">
        <v>37</v>
      </c>
      <c r="AG1" s="22" t="s">
        <v>201</v>
      </c>
    </row>
    <row r="2" spans="1:33">
      <c r="A2" s="106"/>
      <c r="B2" s="107" t="s">
        <v>38</v>
      </c>
      <c r="C2" s="52">
        <v>2000</v>
      </c>
      <c r="D2" s="53">
        <v>2001</v>
      </c>
      <c r="E2" s="53">
        <v>2002</v>
      </c>
      <c r="F2" s="53">
        <v>2003</v>
      </c>
      <c r="G2" s="53">
        <v>2004</v>
      </c>
      <c r="H2" s="53">
        <v>2005</v>
      </c>
      <c r="I2" s="53">
        <v>2006</v>
      </c>
      <c r="J2" s="53">
        <v>2007</v>
      </c>
      <c r="K2" s="53">
        <v>2008</v>
      </c>
      <c r="L2" s="53">
        <v>2009</v>
      </c>
      <c r="M2" s="53">
        <v>2010</v>
      </c>
      <c r="N2" s="53">
        <v>2011</v>
      </c>
      <c r="O2" s="53">
        <v>2012</v>
      </c>
      <c r="P2" s="53">
        <v>2013</v>
      </c>
      <c r="Q2" s="53">
        <v>2014</v>
      </c>
      <c r="R2" s="53">
        <v>2015</v>
      </c>
      <c r="S2" s="53">
        <v>2016</v>
      </c>
      <c r="T2" s="53">
        <v>2017</v>
      </c>
      <c r="U2" s="53">
        <v>2018</v>
      </c>
      <c r="V2" s="53">
        <v>2019</v>
      </c>
      <c r="W2" s="53">
        <v>2020</v>
      </c>
      <c r="X2" s="53">
        <v>2021</v>
      </c>
      <c r="Y2" s="53">
        <v>2022</v>
      </c>
      <c r="Z2" s="240"/>
      <c r="AA2" s="240"/>
      <c r="AB2" s="240"/>
      <c r="AC2" s="240"/>
    </row>
    <row r="3" spans="1:33">
      <c r="A3" s="108"/>
      <c r="B3" s="109"/>
      <c r="C3" s="55" t="s">
        <v>39</v>
      </c>
      <c r="D3" s="56" t="s">
        <v>40</v>
      </c>
      <c r="E3" s="56" t="s">
        <v>41</v>
      </c>
      <c r="F3" s="56" t="s">
        <v>42</v>
      </c>
      <c r="G3" s="56" t="s">
        <v>43</v>
      </c>
      <c r="H3" s="56" t="s">
        <v>44</v>
      </c>
      <c r="I3" s="56" t="s">
        <v>45</v>
      </c>
      <c r="J3" s="56" t="s">
        <v>46</v>
      </c>
      <c r="K3" s="37" t="s">
        <v>47</v>
      </c>
      <c r="L3" s="37" t="s">
        <v>48</v>
      </c>
      <c r="M3" s="37" t="s">
        <v>49</v>
      </c>
      <c r="N3" s="37" t="s">
        <v>50</v>
      </c>
      <c r="O3" s="37" t="s">
        <v>51</v>
      </c>
      <c r="P3" s="37" t="s">
        <v>52</v>
      </c>
      <c r="Q3" s="37" t="s">
        <v>53</v>
      </c>
      <c r="R3" s="37" t="s">
        <v>54</v>
      </c>
      <c r="S3" s="37" t="s">
        <v>55</v>
      </c>
      <c r="T3" s="37" t="s">
        <v>56</v>
      </c>
      <c r="U3" s="37" t="s">
        <v>57</v>
      </c>
      <c r="V3" s="37" t="s">
        <v>197</v>
      </c>
      <c r="W3" s="37" t="s">
        <v>193</v>
      </c>
      <c r="X3" s="37" t="s">
        <v>220</v>
      </c>
      <c r="Y3" s="37" t="s">
        <v>233</v>
      </c>
      <c r="Z3" s="168" t="s">
        <v>212</v>
      </c>
      <c r="AA3" s="168" t="s">
        <v>213</v>
      </c>
      <c r="AB3" s="168" t="s">
        <v>221</v>
      </c>
      <c r="AC3" s="168" t="s">
        <v>234</v>
      </c>
    </row>
    <row r="4" spans="1:33">
      <c r="A4" s="110"/>
      <c r="B4" s="111" t="s">
        <v>17</v>
      </c>
      <c r="C4" s="58"/>
      <c r="D4" s="59"/>
      <c r="E4" s="59"/>
      <c r="F4" s="59"/>
      <c r="G4" s="59"/>
      <c r="H4" s="59"/>
      <c r="I4" s="59"/>
      <c r="J4" s="59"/>
      <c r="K4" s="41"/>
      <c r="L4" s="60" t="s">
        <v>201</v>
      </c>
      <c r="M4" s="60" t="s">
        <v>194</v>
      </c>
      <c r="N4" s="60" t="s">
        <v>194</v>
      </c>
      <c r="O4" s="60" t="s">
        <v>194</v>
      </c>
      <c r="P4" s="60" t="s">
        <v>194</v>
      </c>
      <c r="Q4" s="60" t="s">
        <v>201</v>
      </c>
      <c r="R4" s="60" t="s">
        <v>201</v>
      </c>
      <c r="S4" s="60" t="s">
        <v>194</v>
      </c>
      <c r="T4" s="241" t="s">
        <v>201</v>
      </c>
      <c r="U4" s="60" t="s">
        <v>194</v>
      </c>
      <c r="V4" s="60" t="s">
        <v>201</v>
      </c>
      <c r="W4" s="60" t="s">
        <v>58</v>
      </c>
      <c r="X4" s="60" t="s">
        <v>59</v>
      </c>
      <c r="Y4" s="60" t="s">
        <v>59</v>
      </c>
      <c r="Z4" s="242"/>
      <c r="AA4" s="242"/>
      <c r="AB4" s="243"/>
      <c r="AC4" s="243"/>
    </row>
    <row r="5" spans="1:33">
      <c r="A5" s="32"/>
      <c r="B5" s="44" t="s">
        <v>24</v>
      </c>
      <c r="C5" s="169">
        <v>20381209</v>
      </c>
      <c r="D5" s="170">
        <v>19784388</v>
      </c>
      <c r="E5" s="170">
        <v>19144708</v>
      </c>
      <c r="F5" s="170">
        <v>19285155</v>
      </c>
      <c r="G5" s="170">
        <v>19441327</v>
      </c>
      <c r="H5" s="170">
        <v>19901837</v>
      </c>
      <c r="I5" s="170">
        <v>19782242.294825662</v>
      </c>
      <c r="J5" s="170">
        <v>19889432.330781937</v>
      </c>
      <c r="K5" s="170">
        <v>19545690.871568378</v>
      </c>
      <c r="L5" s="170">
        <v>18198634.559316851</v>
      </c>
      <c r="M5" s="170">
        <v>19374669.281888761</v>
      </c>
      <c r="N5" s="54">
        <v>20527838</v>
      </c>
      <c r="O5" s="54">
        <v>20501274</v>
      </c>
      <c r="P5" s="54">
        <v>21139134</v>
      </c>
      <c r="Q5" s="54">
        <v>20915532</v>
      </c>
      <c r="R5" s="213">
        <v>21571456</v>
      </c>
      <c r="S5" s="213">
        <v>21713445</v>
      </c>
      <c r="T5" s="213">
        <v>22103459</v>
      </c>
      <c r="U5" s="213">
        <v>22159795</v>
      </c>
      <c r="V5" s="213">
        <v>22116946</v>
      </c>
      <c r="W5" s="213">
        <v>21398128.253557689</v>
      </c>
      <c r="X5" s="213">
        <v>21880463</v>
      </c>
      <c r="Y5" s="213">
        <v>22209464</v>
      </c>
      <c r="Z5" s="171">
        <f t="shared" ref="Z5:AC6" si="0">ROUND((V5-U5)/U5*100,1)</f>
        <v>-0.2</v>
      </c>
      <c r="AA5" s="171">
        <f t="shared" si="0"/>
        <v>-3.3</v>
      </c>
      <c r="AB5" s="171">
        <f t="shared" si="0"/>
        <v>2.2999999999999998</v>
      </c>
      <c r="AC5" s="171">
        <f t="shared" si="0"/>
        <v>1.5</v>
      </c>
    </row>
    <row r="6" spans="1:33">
      <c r="A6" s="36">
        <v>1</v>
      </c>
      <c r="B6" s="50" t="s">
        <v>25</v>
      </c>
      <c r="C6" s="57">
        <v>6699488</v>
      </c>
      <c r="D6" s="37">
        <v>6558112</v>
      </c>
      <c r="E6" s="37">
        <v>5902716</v>
      </c>
      <c r="F6" s="37">
        <v>5981080</v>
      </c>
      <c r="G6" s="37">
        <v>6027118</v>
      </c>
      <c r="H6" s="37">
        <v>6154327</v>
      </c>
      <c r="I6" s="37">
        <v>6143395.2948256619</v>
      </c>
      <c r="J6" s="37">
        <v>6202398.3307819366</v>
      </c>
      <c r="K6" s="37">
        <v>6091594.8715683781</v>
      </c>
      <c r="L6" s="37">
        <v>5953412.5593168512</v>
      </c>
      <c r="M6" s="37">
        <v>6313905.2818887606</v>
      </c>
      <c r="N6" s="54">
        <v>6691442</v>
      </c>
      <c r="O6" s="54">
        <v>6644702</v>
      </c>
      <c r="P6" s="54">
        <v>6758244</v>
      </c>
      <c r="Q6" s="54">
        <v>6765498</v>
      </c>
      <c r="R6" s="213">
        <v>6935600</v>
      </c>
      <c r="S6" s="213">
        <v>6903655</v>
      </c>
      <c r="T6" s="213">
        <v>7069078</v>
      </c>
      <c r="U6" s="213">
        <v>7069403</v>
      </c>
      <c r="V6" s="213">
        <v>7065384</v>
      </c>
      <c r="W6" s="213">
        <v>6727432.2535576895</v>
      </c>
      <c r="X6" s="213">
        <v>6941024</v>
      </c>
      <c r="Y6" s="213">
        <v>6866432</v>
      </c>
      <c r="Z6" s="172">
        <f t="shared" si="0"/>
        <v>-0.1</v>
      </c>
      <c r="AA6" s="172">
        <f t="shared" si="0"/>
        <v>-4.8</v>
      </c>
      <c r="AB6" s="172">
        <f t="shared" si="0"/>
        <v>3.2</v>
      </c>
      <c r="AC6" s="172">
        <f t="shared" si="0"/>
        <v>-1.1000000000000001</v>
      </c>
    </row>
    <row r="7" spans="1:33">
      <c r="A7" s="36">
        <v>2</v>
      </c>
      <c r="B7" s="50" t="s">
        <v>26</v>
      </c>
      <c r="C7" s="57">
        <v>2924190</v>
      </c>
      <c r="D7" s="37">
        <v>2889916</v>
      </c>
      <c r="E7" s="37">
        <v>2822870</v>
      </c>
      <c r="F7" s="37">
        <v>2845675</v>
      </c>
      <c r="G7" s="37">
        <v>2884172</v>
      </c>
      <c r="H7" s="37">
        <v>2998222</v>
      </c>
      <c r="I7" s="37">
        <v>3020812</v>
      </c>
      <c r="J7" s="37">
        <v>3067015</v>
      </c>
      <c r="K7" s="37">
        <v>2955751</v>
      </c>
      <c r="L7" s="37">
        <v>2786842</v>
      </c>
      <c r="M7" s="37">
        <v>3062147</v>
      </c>
      <c r="N7" s="37">
        <v>3276080</v>
      </c>
      <c r="O7" s="37">
        <v>3212793</v>
      </c>
      <c r="P7" s="37">
        <v>3336185</v>
      </c>
      <c r="Q7" s="37">
        <v>3273139</v>
      </c>
      <c r="R7" s="212">
        <v>3435999</v>
      </c>
      <c r="S7" s="212">
        <v>3450883</v>
      </c>
      <c r="T7" s="212">
        <v>3562877</v>
      </c>
      <c r="U7" s="212">
        <v>3542637</v>
      </c>
      <c r="V7" s="212">
        <v>3560106</v>
      </c>
      <c r="W7" s="212">
        <v>3549521</v>
      </c>
      <c r="X7" s="212">
        <v>3624392</v>
      </c>
      <c r="Y7" s="212">
        <v>3730346</v>
      </c>
      <c r="Z7" s="172">
        <f>(V7-U7)/U7*100</f>
        <v>0.49310725315633525</v>
      </c>
      <c r="AA7" s="172">
        <f>(W7-V7)/V7*100</f>
        <v>-0.2973226078099922</v>
      </c>
      <c r="AB7" s="172">
        <f>(X7-W7)/W7*100</f>
        <v>2.1093268641036356</v>
      </c>
      <c r="AC7" s="172">
        <f>(Y7-X7)/X7*100</f>
        <v>2.9233592834329176</v>
      </c>
    </row>
    <row r="8" spans="1:33">
      <c r="A8" s="36">
        <v>3</v>
      </c>
      <c r="B8" s="50" t="s">
        <v>27</v>
      </c>
      <c r="C8" s="57">
        <v>1797958</v>
      </c>
      <c r="D8" s="37">
        <v>1752987</v>
      </c>
      <c r="E8" s="37">
        <v>1712911</v>
      </c>
      <c r="F8" s="37">
        <v>1749188</v>
      </c>
      <c r="G8" s="37">
        <v>1784065</v>
      </c>
      <c r="H8" s="37">
        <v>1858810</v>
      </c>
      <c r="I8" s="37">
        <v>1834794</v>
      </c>
      <c r="J8" s="37">
        <v>1835789</v>
      </c>
      <c r="K8" s="37">
        <v>1755947</v>
      </c>
      <c r="L8" s="37">
        <v>1663625</v>
      </c>
      <c r="M8" s="37">
        <v>1751825</v>
      </c>
      <c r="N8" s="37">
        <v>1919373</v>
      </c>
      <c r="O8" s="37">
        <v>1965574</v>
      </c>
      <c r="P8" s="37">
        <v>1984455</v>
      </c>
      <c r="Q8" s="37">
        <v>1929358</v>
      </c>
      <c r="R8" s="212">
        <v>1983486</v>
      </c>
      <c r="S8" s="212">
        <v>2062021</v>
      </c>
      <c r="T8" s="212">
        <v>2039930</v>
      </c>
      <c r="U8" s="212">
        <v>2041248</v>
      </c>
      <c r="V8" s="212">
        <v>1988622</v>
      </c>
      <c r="W8" s="212">
        <v>2013449</v>
      </c>
      <c r="X8" s="212">
        <v>2170170</v>
      </c>
      <c r="Y8" s="212">
        <v>2245983</v>
      </c>
      <c r="Z8" s="172">
        <f t="shared" ref="Z8:AC15" si="1">ROUND((V8-U8)/U8*100,1)</f>
        <v>-2.6</v>
      </c>
      <c r="AA8" s="172">
        <f t="shared" si="1"/>
        <v>1.2</v>
      </c>
      <c r="AB8" s="172">
        <f t="shared" si="1"/>
        <v>7.8</v>
      </c>
      <c r="AC8" s="172">
        <f t="shared" si="1"/>
        <v>3.5</v>
      </c>
    </row>
    <row r="9" spans="1:33">
      <c r="A9" s="36">
        <v>4</v>
      </c>
      <c r="B9" s="50" t="s">
        <v>28</v>
      </c>
      <c r="C9" s="57">
        <v>2597590</v>
      </c>
      <c r="D9" s="37">
        <v>2429194</v>
      </c>
      <c r="E9" s="37">
        <v>2501954</v>
      </c>
      <c r="F9" s="37">
        <v>2548675</v>
      </c>
      <c r="G9" s="37">
        <v>2570772</v>
      </c>
      <c r="H9" s="37">
        <v>2654911</v>
      </c>
      <c r="I9" s="37">
        <v>2720814</v>
      </c>
      <c r="J9" s="37">
        <v>2771416</v>
      </c>
      <c r="K9" s="37">
        <v>2794410</v>
      </c>
      <c r="L9" s="37">
        <v>2365538</v>
      </c>
      <c r="M9" s="37">
        <v>2511832</v>
      </c>
      <c r="N9" s="37">
        <v>2629949</v>
      </c>
      <c r="O9" s="37">
        <v>2795464</v>
      </c>
      <c r="P9" s="37">
        <v>2863901</v>
      </c>
      <c r="Q9" s="37">
        <v>2839898</v>
      </c>
      <c r="R9" s="212">
        <v>2917870</v>
      </c>
      <c r="S9" s="212">
        <v>2846929</v>
      </c>
      <c r="T9" s="212">
        <v>2867285</v>
      </c>
      <c r="U9" s="212">
        <v>2931251</v>
      </c>
      <c r="V9" s="212">
        <v>2934131</v>
      </c>
      <c r="W9" s="212">
        <v>2834371</v>
      </c>
      <c r="X9" s="212">
        <v>2867562</v>
      </c>
      <c r="Y9" s="212">
        <v>2945358</v>
      </c>
      <c r="Z9" s="172">
        <f t="shared" si="1"/>
        <v>0.1</v>
      </c>
      <c r="AA9" s="172">
        <f t="shared" si="1"/>
        <v>-3.4</v>
      </c>
      <c r="AB9" s="172">
        <f t="shared" si="1"/>
        <v>1.2</v>
      </c>
      <c r="AC9" s="172">
        <f t="shared" si="1"/>
        <v>2.7</v>
      </c>
    </row>
    <row r="10" spans="1:33">
      <c r="A10" s="36">
        <v>5</v>
      </c>
      <c r="B10" s="50" t="s">
        <v>29</v>
      </c>
      <c r="C10" s="57">
        <v>1154821</v>
      </c>
      <c r="D10" s="37">
        <v>1139753</v>
      </c>
      <c r="E10" s="37">
        <v>1129022</v>
      </c>
      <c r="F10" s="37">
        <v>1135851</v>
      </c>
      <c r="G10" s="37">
        <v>1139462</v>
      </c>
      <c r="H10" s="37">
        <v>1163868</v>
      </c>
      <c r="I10" s="37">
        <v>1152215</v>
      </c>
      <c r="J10" s="37">
        <v>1137424</v>
      </c>
      <c r="K10" s="37">
        <v>1119862</v>
      </c>
      <c r="L10" s="37">
        <v>1046972</v>
      </c>
      <c r="M10" s="37">
        <v>1084258</v>
      </c>
      <c r="N10" s="37">
        <v>1128923</v>
      </c>
      <c r="O10" s="37">
        <v>1114695</v>
      </c>
      <c r="P10" s="37">
        <v>1153609</v>
      </c>
      <c r="Q10" s="37">
        <v>1128563</v>
      </c>
      <c r="R10" s="212">
        <v>1149697</v>
      </c>
      <c r="S10" s="212">
        <v>1200302</v>
      </c>
      <c r="T10" s="212">
        <v>1253430</v>
      </c>
      <c r="U10" s="212">
        <v>1248689</v>
      </c>
      <c r="V10" s="212">
        <v>1245621</v>
      </c>
      <c r="W10" s="212">
        <v>1165033</v>
      </c>
      <c r="X10" s="212">
        <v>1163062</v>
      </c>
      <c r="Y10" s="212">
        <v>1186820</v>
      </c>
      <c r="Z10" s="172">
        <f t="shared" si="1"/>
        <v>-0.2</v>
      </c>
      <c r="AA10" s="172">
        <f t="shared" si="1"/>
        <v>-6.5</v>
      </c>
      <c r="AB10" s="172">
        <f t="shared" si="1"/>
        <v>-0.2</v>
      </c>
      <c r="AC10" s="172">
        <f t="shared" si="1"/>
        <v>2</v>
      </c>
    </row>
    <row r="11" spans="1:33">
      <c r="A11" s="36">
        <v>6</v>
      </c>
      <c r="B11" s="50" t="s">
        <v>30</v>
      </c>
      <c r="C11" s="57">
        <v>2504580</v>
      </c>
      <c r="D11" s="37">
        <v>2427698</v>
      </c>
      <c r="E11" s="37">
        <v>2393277</v>
      </c>
      <c r="F11" s="37">
        <v>2424962</v>
      </c>
      <c r="G11" s="37">
        <v>2469002</v>
      </c>
      <c r="H11" s="37">
        <v>2518709</v>
      </c>
      <c r="I11" s="37">
        <v>2473987</v>
      </c>
      <c r="J11" s="37">
        <v>2460607</v>
      </c>
      <c r="K11" s="37">
        <v>2537977</v>
      </c>
      <c r="L11" s="37">
        <v>2212351</v>
      </c>
      <c r="M11" s="37">
        <v>2401323</v>
      </c>
      <c r="N11" s="37">
        <v>2507374</v>
      </c>
      <c r="O11" s="37">
        <v>2454090</v>
      </c>
      <c r="P11" s="37">
        <v>2613603</v>
      </c>
      <c r="Q11" s="37">
        <v>2581924</v>
      </c>
      <c r="R11" s="212">
        <v>2655053</v>
      </c>
      <c r="S11" s="212">
        <v>2719432</v>
      </c>
      <c r="T11" s="212">
        <v>2721977</v>
      </c>
      <c r="U11" s="212">
        <v>2722304</v>
      </c>
      <c r="V11" s="212">
        <v>2703032</v>
      </c>
      <c r="W11" s="212">
        <v>2569573</v>
      </c>
      <c r="X11" s="212">
        <v>2497942</v>
      </c>
      <c r="Y11" s="212">
        <v>2551778</v>
      </c>
      <c r="Z11" s="172">
        <f t="shared" si="1"/>
        <v>-0.7</v>
      </c>
      <c r="AA11" s="172">
        <f t="shared" si="1"/>
        <v>-4.9000000000000004</v>
      </c>
      <c r="AB11" s="172">
        <f t="shared" si="1"/>
        <v>-2.8</v>
      </c>
      <c r="AC11" s="172">
        <f t="shared" si="1"/>
        <v>2.2000000000000002</v>
      </c>
    </row>
    <row r="12" spans="1:33">
      <c r="A12" s="36">
        <v>7</v>
      </c>
      <c r="B12" s="50" t="s">
        <v>31</v>
      </c>
      <c r="C12" s="57">
        <v>1070674</v>
      </c>
      <c r="D12" s="37">
        <v>997082</v>
      </c>
      <c r="E12" s="37">
        <v>1003921</v>
      </c>
      <c r="F12" s="37">
        <v>986449</v>
      </c>
      <c r="G12" s="37">
        <v>978114</v>
      </c>
      <c r="H12" s="37">
        <v>975112</v>
      </c>
      <c r="I12" s="37">
        <v>956673</v>
      </c>
      <c r="J12" s="37">
        <v>948344</v>
      </c>
      <c r="K12" s="37">
        <v>913673</v>
      </c>
      <c r="L12" s="37">
        <v>861677</v>
      </c>
      <c r="M12" s="37">
        <v>908916</v>
      </c>
      <c r="N12" s="37">
        <v>979829</v>
      </c>
      <c r="O12" s="37">
        <v>983314</v>
      </c>
      <c r="P12" s="37">
        <v>976196</v>
      </c>
      <c r="Q12" s="37">
        <v>980903</v>
      </c>
      <c r="R12" s="212">
        <v>1017585</v>
      </c>
      <c r="S12" s="212">
        <v>1043551</v>
      </c>
      <c r="T12" s="212">
        <v>1083820</v>
      </c>
      <c r="U12" s="212">
        <v>1094034</v>
      </c>
      <c r="V12" s="212">
        <v>1082505</v>
      </c>
      <c r="W12" s="212">
        <v>1021045</v>
      </c>
      <c r="X12" s="212">
        <v>1031433</v>
      </c>
      <c r="Y12" s="212">
        <v>1055033</v>
      </c>
      <c r="Z12" s="172">
        <f t="shared" si="1"/>
        <v>-1.1000000000000001</v>
      </c>
      <c r="AA12" s="172">
        <f t="shared" si="1"/>
        <v>-5.7</v>
      </c>
      <c r="AB12" s="172">
        <f t="shared" si="1"/>
        <v>1</v>
      </c>
      <c r="AC12" s="172">
        <f t="shared" si="1"/>
        <v>2.2999999999999998</v>
      </c>
    </row>
    <row r="13" spans="1:33">
      <c r="A13" s="36">
        <v>8</v>
      </c>
      <c r="B13" s="50" t="s">
        <v>32</v>
      </c>
      <c r="C13" s="57">
        <v>703303</v>
      </c>
      <c r="D13" s="37">
        <v>674476</v>
      </c>
      <c r="E13" s="37">
        <v>706258</v>
      </c>
      <c r="F13" s="37">
        <v>679093</v>
      </c>
      <c r="G13" s="37">
        <v>673617</v>
      </c>
      <c r="H13" s="37">
        <v>666460</v>
      </c>
      <c r="I13" s="37">
        <v>613798</v>
      </c>
      <c r="J13" s="37">
        <v>610654</v>
      </c>
      <c r="K13" s="37">
        <v>574592</v>
      </c>
      <c r="L13" s="37">
        <v>548385</v>
      </c>
      <c r="M13" s="37">
        <v>555486</v>
      </c>
      <c r="N13" s="37">
        <v>581910</v>
      </c>
      <c r="O13" s="37">
        <v>589773</v>
      </c>
      <c r="P13" s="37">
        <v>608965</v>
      </c>
      <c r="Q13" s="37">
        <v>601556</v>
      </c>
      <c r="R13" s="212">
        <v>627933</v>
      </c>
      <c r="S13" s="212">
        <v>633660</v>
      </c>
      <c r="T13" s="212">
        <v>644014</v>
      </c>
      <c r="U13" s="212">
        <v>631455</v>
      </c>
      <c r="V13" s="212">
        <v>624333</v>
      </c>
      <c r="W13" s="212">
        <v>630010</v>
      </c>
      <c r="X13" s="212">
        <v>659023</v>
      </c>
      <c r="Y13" s="212">
        <v>676673</v>
      </c>
      <c r="Z13" s="172">
        <f t="shared" si="1"/>
        <v>-1.1000000000000001</v>
      </c>
      <c r="AA13" s="172">
        <f t="shared" si="1"/>
        <v>0.9</v>
      </c>
      <c r="AB13" s="172">
        <f t="shared" si="1"/>
        <v>4.5999999999999996</v>
      </c>
      <c r="AC13" s="172">
        <f t="shared" si="1"/>
        <v>2.7</v>
      </c>
    </row>
    <row r="14" spans="1:33">
      <c r="A14" s="36">
        <v>9</v>
      </c>
      <c r="B14" s="50" t="s">
        <v>33</v>
      </c>
      <c r="C14" s="57">
        <v>378601</v>
      </c>
      <c r="D14" s="37">
        <v>380068</v>
      </c>
      <c r="E14" s="37">
        <v>406849</v>
      </c>
      <c r="F14" s="37">
        <v>399915</v>
      </c>
      <c r="G14" s="37">
        <v>391734</v>
      </c>
      <c r="H14" s="37">
        <v>395727</v>
      </c>
      <c r="I14" s="37">
        <v>382284</v>
      </c>
      <c r="J14" s="37">
        <v>385161</v>
      </c>
      <c r="K14" s="37">
        <v>354145</v>
      </c>
      <c r="L14" s="37">
        <v>329782</v>
      </c>
      <c r="M14" s="37">
        <v>341753</v>
      </c>
      <c r="N14" s="37">
        <v>361871</v>
      </c>
      <c r="O14" s="37">
        <v>291222</v>
      </c>
      <c r="P14" s="37">
        <v>389276</v>
      </c>
      <c r="Q14" s="37">
        <v>373887</v>
      </c>
      <c r="R14" s="212">
        <v>395547</v>
      </c>
      <c r="S14" s="212">
        <v>401773</v>
      </c>
      <c r="T14" s="212">
        <v>409004</v>
      </c>
      <c r="U14" s="212">
        <v>424598</v>
      </c>
      <c r="V14" s="212">
        <v>452991</v>
      </c>
      <c r="W14" s="212">
        <v>429617</v>
      </c>
      <c r="X14" s="212">
        <v>442318</v>
      </c>
      <c r="Y14" s="212">
        <v>453188</v>
      </c>
      <c r="Z14" s="172">
        <f t="shared" si="1"/>
        <v>6.7</v>
      </c>
      <c r="AA14" s="172">
        <f t="shared" si="1"/>
        <v>-5.2</v>
      </c>
      <c r="AB14" s="172">
        <f t="shared" si="1"/>
        <v>3</v>
      </c>
      <c r="AC14" s="172">
        <f t="shared" si="1"/>
        <v>2.5</v>
      </c>
    </row>
    <row r="15" spans="1:33">
      <c r="A15" s="40">
        <v>10</v>
      </c>
      <c r="B15" s="51" t="s">
        <v>34</v>
      </c>
      <c r="C15" s="173">
        <v>550004</v>
      </c>
      <c r="D15" s="41">
        <v>535102</v>
      </c>
      <c r="E15" s="41">
        <v>564930</v>
      </c>
      <c r="F15" s="41">
        <v>534267</v>
      </c>
      <c r="G15" s="41">
        <v>523271</v>
      </c>
      <c r="H15" s="41">
        <v>515691</v>
      </c>
      <c r="I15" s="41">
        <v>483470</v>
      </c>
      <c r="J15" s="41">
        <v>470624</v>
      </c>
      <c r="K15" s="41">
        <v>447739</v>
      </c>
      <c r="L15" s="41">
        <v>430050</v>
      </c>
      <c r="M15" s="41">
        <v>443224</v>
      </c>
      <c r="N15" s="41">
        <v>451087</v>
      </c>
      <c r="O15" s="41">
        <v>449647</v>
      </c>
      <c r="P15" s="41">
        <v>454700</v>
      </c>
      <c r="Q15" s="41">
        <v>440806</v>
      </c>
      <c r="R15" s="235">
        <v>452686</v>
      </c>
      <c r="S15" s="235">
        <v>451239</v>
      </c>
      <c r="T15" s="235">
        <v>452044</v>
      </c>
      <c r="U15" s="235">
        <v>454176</v>
      </c>
      <c r="V15" s="235">
        <v>460221</v>
      </c>
      <c r="W15" s="235">
        <v>458077</v>
      </c>
      <c r="X15" s="235">
        <v>483537</v>
      </c>
      <c r="Y15" s="235">
        <v>497853</v>
      </c>
      <c r="Z15" s="174">
        <f t="shared" si="1"/>
        <v>1.3</v>
      </c>
      <c r="AA15" s="174">
        <f t="shared" si="1"/>
        <v>-0.5</v>
      </c>
      <c r="AB15" s="174">
        <f t="shared" si="1"/>
        <v>5.6</v>
      </c>
      <c r="AC15" s="174">
        <f t="shared" si="1"/>
        <v>3</v>
      </c>
    </row>
    <row r="16" spans="1:33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 t="s">
        <v>194</v>
      </c>
      <c r="Y16" s="21"/>
      <c r="Z16" s="21"/>
      <c r="AA16" s="21"/>
      <c r="AB16" s="21"/>
      <c r="AC16" s="21"/>
    </row>
    <row r="17" spans="1:3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E17" s="22" t="s">
        <v>194</v>
      </c>
    </row>
    <row r="18" spans="1:31">
      <c r="A18" s="61" t="s">
        <v>235</v>
      </c>
      <c r="B18" s="20" t="s">
        <v>273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 t="s">
        <v>36</v>
      </c>
      <c r="X18" s="21"/>
      <c r="Y18" s="21"/>
      <c r="Z18" s="21"/>
      <c r="AA18" s="21"/>
      <c r="AB18" s="21"/>
      <c r="AC18" s="21"/>
    </row>
    <row r="19" spans="1:31">
      <c r="A19" s="106"/>
      <c r="B19" s="107" t="s">
        <v>38</v>
      </c>
      <c r="C19" s="53">
        <v>2000</v>
      </c>
      <c r="D19" s="53">
        <v>2001</v>
      </c>
      <c r="E19" s="53">
        <v>2002</v>
      </c>
      <c r="F19" s="53">
        <v>2003</v>
      </c>
      <c r="G19" s="53">
        <v>2004</v>
      </c>
      <c r="H19" s="53">
        <v>2005</v>
      </c>
      <c r="I19" s="53">
        <v>2006</v>
      </c>
      <c r="J19" s="53">
        <v>2007</v>
      </c>
      <c r="K19" s="53">
        <v>2008</v>
      </c>
      <c r="L19" s="53">
        <v>2009</v>
      </c>
      <c r="M19" s="53">
        <v>2010</v>
      </c>
      <c r="N19" s="53">
        <v>2011</v>
      </c>
      <c r="O19" s="53">
        <v>2012</v>
      </c>
      <c r="P19" s="53">
        <v>2013</v>
      </c>
      <c r="Q19" s="53">
        <v>2014</v>
      </c>
      <c r="R19" s="53">
        <v>2015</v>
      </c>
      <c r="S19" s="53">
        <v>2016</v>
      </c>
      <c r="T19" s="53">
        <v>2017</v>
      </c>
      <c r="U19" s="53">
        <v>2018</v>
      </c>
      <c r="V19" s="53">
        <v>2019</v>
      </c>
      <c r="W19" s="53">
        <v>2020</v>
      </c>
      <c r="X19" s="53">
        <v>2021</v>
      </c>
      <c r="Y19" s="53">
        <v>2022</v>
      </c>
      <c r="Z19" s="240"/>
      <c r="AA19" s="240"/>
      <c r="AB19" s="240"/>
      <c r="AC19" s="240"/>
    </row>
    <row r="20" spans="1:31">
      <c r="A20" s="108"/>
      <c r="B20" s="109"/>
      <c r="C20" s="56" t="s">
        <v>39</v>
      </c>
      <c r="D20" s="56" t="s">
        <v>40</v>
      </c>
      <c r="E20" s="56" t="s">
        <v>41</v>
      </c>
      <c r="F20" s="56" t="s">
        <v>42</v>
      </c>
      <c r="G20" s="56" t="s">
        <v>43</v>
      </c>
      <c r="H20" s="56" t="s">
        <v>44</v>
      </c>
      <c r="I20" s="56" t="s">
        <v>45</v>
      </c>
      <c r="J20" s="56" t="s">
        <v>46</v>
      </c>
      <c r="K20" s="37" t="s">
        <v>47</v>
      </c>
      <c r="L20" s="37" t="s">
        <v>48</v>
      </c>
      <c r="M20" s="37" t="s">
        <v>49</v>
      </c>
      <c r="N20" s="37" t="s">
        <v>50</v>
      </c>
      <c r="O20" s="37" t="s">
        <v>51</v>
      </c>
      <c r="P20" s="37" t="s">
        <v>52</v>
      </c>
      <c r="Q20" s="37" t="s">
        <v>53</v>
      </c>
      <c r="R20" s="37" t="s">
        <v>54</v>
      </c>
      <c r="S20" s="37" t="s">
        <v>55</v>
      </c>
      <c r="T20" s="37" t="s">
        <v>56</v>
      </c>
      <c r="U20" s="37" t="s">
        <v>57</v>
      </c>
      <c r="V20" s="37" t="s">
        <v>197</v>
      </c>
      <c r="W20" s="37" t="s">
        <v>193</v>
      </c>
      <c r="X20" s="37" t="s">
        <v>220</v>
      </c>
      <c r="Y20" s="37" t="s">
        <v>233</v>
      </c>
      <c r="Z20" s="168" t="s">
        <v>212</v>
      </c>
      <c r="AA20" s="168" t="s">
        <v>213</v>
      </c>
      <c r="AB20" s="168" t="s">
        <v>221</v>
      </c>
      <c r="AC20" s="168" t="s">
        <v>234</v>
      </c>
    </row>
    <row r="21" spans="1:31">
      <c r="A21" s="110"/>
      <c r="B21" s="111" t="s">
        <v>17</v>
      </c>
      <c r="C21" s="37"/>
      <c r="D21" s="37"/>
      <c r="E21" s="37"/>
      <c r="F21" s="37"/>
      <c r="G21" s="37"/>
      <c r="H21" s="37"/>
      <c r="I21" s="37"/>
      <c r="J21" s="37"/>
      <c r="K21" s="37"/>
      <c r="L21" s="62" t="s">
        <v>201</v>
      </c>
      <c r="M21" s="62" t="s">
        <v>194</v>
      </c>
      <c r="N21" s="62" t="s">
        <v>201</v>
      </c>
      <c r="O21" s="62" t="s">
        <v>194</v>
      </c>
      <c r="P21" s="60" t="s">
        <v>194</v>
      </c>
      <c r="Q21" s="60" t="s">
        <v>201</v>
      </c>
      <c r="R21" s="60" t="s">
        <v>194</v>
      </c>
      <c r="S21" s="60" t="s">
        <v>194</v>
      </c>
      <c r="T21" s="241" t="s">
        <v>201</v>
      </c>
      <c r="U21" s="60" t="s">
        <v>194</v>
      </c>
      <c r="V21" s="60" t="s">
        <v>201</v>
      </c>
      <c r="W21" s="60" t="s">
        <v>58</v>
      </c>
      <c r="X21" s="60" t="s">
        <v>59</v>
      </c>
      <c r="Y21" s="60" t="s">
        <v>59</v>
      </c>
      <c r="Z21" s="242"/>
      <c r="AA21" s="242"/>
      <c r="AB21" s="243"/>
      <c r="AC21" s="243"/>
    </row>
    <row r="22" spans="1:31">
      <c r="A22" s="32"/>
      <c r="B22" s="44" t="s">
        <v>24</v>
      </c>
      <c r="C22" s="169">
        <v>20336615</v>
      </c>
      <c r="D22" s="170">
        <v>20263967</v>
      </c>
      <c r="E22" s="170">
        <v>19975742</v>
      </c>
      <c r="F22" s="170">
        <v>19793033</v>
      </c>
      <c r="G22" s="170">
        <v>20010092</v>
      </c>
      <c r="H22" s="170">
        <v>20020257</v>
      </c>
      <c r="I22" s="170">
        <v>20684630.378402021</v>
      </c>
      <c r="J22" s="170">
        <v>20640541.316831104</v>
      </c>
      <c r="K22" s="170">
        <v>20204930.205991969</v>
      </c>
      <c r="L22" s="170">
        <v>18779913.111172631</v>
      </c>
      <c r="M22" s="170">
        <v>19645069.789474234</v>
      </c>
      <c r="N22" s="170">
        <v>19899071.970860705</v>
      </c>
      <c r="O22" s="170">
        <v>19805891.042875387</v>
      </c>
      <c r="P22" s="170">
        <v>20389032.09058021</v>
      </c>
      <c r="Q22" s="170">
        <v>20567696.164607108</v>
      </c>
      <c r="R22" s="263">
        <v>21554592.776564572</v>
      </c>
      <c r="S22" s="263">
        <v>21739083.899145197</v>
      </c>
      <c r="T22" s="263">
        <v>22104716.715406783</v>
      </c>
      <c r="U22" s="263">
        <v>22161433.856418312</v>
      </c>
      <c r="V22" s="263">
        <v>22195170.758533724</v>
      </c>
      <c r="W22" s="263">
        <v>21677977</v>
      </c>
      <c r="X22" s="263">
        <v>21946102.784503497</v>
      </c>
      <c r="Y22" s="263">
        <v>22520395</v>
      </c>
      <c r="Z22" s="171">
        <f t="shared" ref="Z22:AC23" si="2">ROUND((V22-U22)/U22*100,1)</f>
        <v>0.2</v>
      </c>
      <c r="AA22" s="99">
        <f t="shared" si="2"/>
        <v>-2.2999999999999998</v>
      </c>
      <c r="AB22" s="171">
        <f t="shared" si="2"/>
        <v>1.2</v>
      </c>
      <c r="AC22" s="171">
        <f t="shared" si="2"/>
        <v>2.6</v>
      </c>
    </row>
    <row r="23" spans="1:31">
      <c r="A23" s="36">
        <v>1</v>
      </c>
      <c r="B23" s="50" t="s">
        <v>25</v>
      </c>
      <c r="C23" s="57">
        <v>6701485</v>
      </c>
      <c r="D23" s="37">
        <v>6318738</v>
      </c>
      <c r="E23" s="37">
        <v>6149157</v>
      </c>
      <c r="F23" s="37">
        <v>6100559</v>
      </c>
      <c r="G23" s="37">
        <v>6165835</v>
      </c>
      <c r="H23" s="37">
        <v>6152822</v>
      </c>
      <c r="I23" s="37">
        <v>6349369.3784020208</v>
      </c>
      <c r="J23" s="37">
        <v>6358908.3168311045</v>
      </c>
      <c r="K23" s="37">
        <v>6219942.2059919685</v>
      </c>
      <c r="L23" s="37">
        <v>6065756.1111726314</v>
      </c>
      <c r="M23" s="37">
        <v>6329233.789474234</v>
      </c>
      <c r="N23" s="37">
        <v>6418376.9708607048</v>
      </c>
      <c r="O23" s="37">
        <v>6351524.0428753868</v>
      </c>
      <c r="P23" s="37">
        <v>6446234.0905802101</v>
      </c>
      <c r="Q23" s="37">
        <v>6578174.1646071076</v>
      </c>
      <c r="R23" s="212">
        <v>6856226.776564572</v>
      </c>
      <c r="S23" s="212">
        <v>6837806.8991451971</v>
      </c>
      <c r="T23" s="212">
        <v>6993919.7154067829</v>
      </c>
      <c r="U23" s="212">
        <v>6991299.8564183116</v>
      </c>
      <c r="V23" s="212">
        <v>7017932.7585337237</v>
      </c>
      <c r="W23" s="212">
        <v>6815415</v>
      </c>
      <c r="X23" s="212">
        <v>6961846.7845034972</v>
      </c>
      <c r="Y23" s="212">
        <v>6962562</v>
      </c>
      <c r="Z23" s="172">
        <f t="shared" si="2"/>
        <v>0.4</v>
      </c>
      <c r="AA23" s="102">
        <f t="shared" si="2"/>
        <v>-2.9</v>
      </c>
      <c r="AB23" s="172">
        <f t="shared" si="2"/>
        <v>2.1</v>
      </c>
      <c r="AC23" s="172">
        <f t="shared" si="2"/>
        <v>0</v>
      </c>
    </row>
    <row r="24" spans="1:31">
      <c r="A24" s="36">
        <v>2</v>
      </c>
      <c r="B24" s="50" t="s">
        <v>26</v>
      </c>
      <c r="C24" s="57">
        <v>2919217</v>
      </c>
      <c r="D24" s="37">
        <v>3096571</v>
      </c>
      <c r="E24" s="37">
        <v>2973093</v>
      </c>
      <c r="F24" s="37">
        <v>2945709</v>
      </c>
      <c r="G24" s="37">
        <v>2986248</v>
      </c>
      <c r="H24" s="37">
        <v>3027382</v>
      </c>
      <c r="I24" s="37">
        <v>3176707</v>
      </c>
      <c r="J24" s="37">
        <v>3202978</v>
      </c>
      <c r="K24" s="37">
        <v>3071496</v>
      </c>
      <c r="L24" s="37">
        <v>2892688</v>
      </c>
      <c r="M24" s="37">
        <v>3125055</v>
      </c>
      <c r="N24" s="37">
        <v>3195146</v>
      </c>
      <c r="O24" s="37">
        <v>3122762</v>
      </c>
      <c r="P24" s="37">
        <v>3235813</v>
      </c>
      <c r="Q24" s="37">
        <v>3235170</v>
      </c>
      <c r="R24" s="212">
        <v>3451963</v>
      </c>
      <c r="S24" s="212">
        <v>3473488</v>
      </c>
      <c r="T24" s="212">
        <v>3582313</v>
      </c>
      <c r="U24" s="212">
        <v>3560464</v>
      </c>
      <c r="V24" s="212">
        <v>3593461</v>
      </c>
      <c r="W24" s="212">
        <v>3595942</v>
      </c>
      <c r="X24" s="212">
        <v>3635265</v>
      </c>
      <c r="Y24" s="212">
        <v>3782571</v>
      </c>
      <c r="Z24" s="172">
        <f>(V24-U24)/U24*100</f>
        <v>0.92676123112043829</v>
      </c>
      <c r="AA24" s="102">
        <f>(W24-V24)/V24*100</f>
        <v>6.9042073922605529E-2</v>
      </c>
      <c r="AB24" s="172">
        <f>(X24-W24)/W24*100</f>
        <v>1.0935382161336307</v>
      </c>
      <c r="AC24" s="172">
        <f>(Y24-X24)/X24*100</f>
        <v>4.0521392525716831</v>
      </c>
    </row>
    <row r="25" spans="1:31">
      <c r="A25" s="36">
        <v>3</v>
      </c>
      <c r="B25" s="50" t="s">
        <v>27</v>
      </c>
      <c r="C25" s="57">
        <v>1794899</v>
      </c>
      <c r="D25" s="37">
        <v>1798170</v>
      </c>
      <c r="E25" s="37">
        <v>1762877</v>
      </c>
      <c r="F25" s="37">
        <v>1773838</v>
      </c>
      <c r="G25" s="37">
        <v>1816741</v>
      </c>
      <c r="H25" s="37">
        <v>1845893</v>
      </c>
      <c r="I25" s="37">
        <v>1929479</v>
      </c>
      <c r="J25" s="37">
        <v>1917171</v>
      </c>
      <c r="K25" s="37">
        <v>1824709</v>
      </c>
      <c r="L25" s="37">
        <v>1726809</v>
      </c>
      <c r="M25" s="37">
        <v>1787813</v>
      </c>
      <c r="N25" s="37">
        <v>1871956</v>
      </c>
      <c r="O25" s="37">
        <v>1910494</v>
      </c>
      <c r="P25" s="37">
        <v>1924751</v>
      </c>
      <c r="Q25" s="37">
        <v>1906978</v>
      </c>
      <c r="R25" s="212">
        <v>1992701</v>
      </c>
      <c r="S25" s="212">
        <v>2075529</v>
      </c>
      <c r="T25" s="212">
        <v>2051058</v>
      </c>
      <c r="U25" s="212">
        <v>2051520</v>
      </c>
      <c r="V25" s="212">
        <v>2007252</v>
      </c>
      <c r="W25" s="212">
        <v>2039781</v>
      </c>
      <c r="X25" s="212">
        <v>2176680</v>
      </c>
      <c r="Y25" s="212">
        <v>2277426</v>
      </c>
      <c r="Z25" s="172">
        <f t="shared" ref="Z25:AC32" si="3">ROUND((V25-U25)/U25*100,1)</f>
        <v>-2.2000000000000002</v>
      </c>
      <c r="AA25" s="102">
        <f t="shared" si="3"/>
        <v>1.6</v>
      </c>
      <c r="AB25" s="172">
        <f t="shared" si="3"/>
        <v>6.7</v>
      </c>
      <c r="AC25" s="172">
        <f t="shared" si="3"/>
        <v>4.5999999999999996</v>
      </c>
    </row>
    <row r="26" spans="1:31">
      <c r="A26" s="36">
        <v>4</v>
      </c>
      <c r="B26" s="50" t="s">
        <v>28</v>
      </c>
      <c r="C26" s="57">
        <v>2587981</v>
      </c>
      <c r="D26" s="37">
        <v>2559714</v>
      </c>
      <c r="E26" s="37">
        <v>2617974</v>
      </c>
      <c r="F26" s="37">
        <v>2634526</v>
      </c>
      <c r="G26" s="37">
        <v>2668198</v>
      </c>
      <c r="H26" s="37">
        <v>2689288</v>
      </c>
      <c r="I26" s="37">
        <v>2855760</v>
      </c>
      <c r="J26" s="37">
        <v>2885919</v>
      </c>
      <c r="K26" s="37">
        <v>2903836</v>
      </c>
      <c r="L26" s="37">
        <v>2455383</v>
      </c>
      <c r="M26" s="37">
        <v>2558379</v>
      </c>
      <c r="N26" s="37">
        <v>2559683</v>
      </c>
      <c r="O26" s="37">
        <v>2711502</v>
      </c>
      <c r="P26" s="37">
        <v>2774861</v>
      </c>
      <c r="Q26" s="37">
        <v>2806954</v>
      </c>
      <c r="R26" s="212">
        <v>2928490</v>
      </c>
      <c r="S26" s="212">
        <v>2862715</v>
      </c>
      <c r="T26" s="212">
        <v>2880044</v>
      </c>
      <c r="U26" s="212">
        <v>2946001</v>
      </c>
      <c r="V26" s="212">
        <v>2955722</v>
      </c>
      <c r="W26" s="212">
        <v>2871441</v>
      </c>
      <c r="X26" s="212">
        <v>2876165</v>
      </c>
      <c r="Y26" s="212">
        <v>2986593</v>
      </c>
      <c r="Z26" s="172">
        <f t="shared" si="3"/>
        <v>0.3</v>
      </c>
      <c r="AA26" s="102">
        <f t="shared" si="3"/>
        <v>-2.9</v>
      </c>
      <c r="AB26" s="172">
        <f t="shared" si="3"/>
        <v>0.2</v>
      </c>
      <c r="AC26" s="172">
        <f t="shared" si="3"/>
        <v>3.8</v>
      </c>
    </row>
    <row r="27" spans="1:31">
      <c r="A27" s="36">
        <v>5</v>
      </c>
      <c r="B27" s="50" t="s">
        <v>29</v>
      </c>
      <c r="C27" s="57">
        <v>1150549</v>
      </c>
      <c r="D27" s="37">
        <v>1212508</v>
      </c>
      <c r="E27" s="37">
        <v>1179008</v>
      </c>
      <c r="F27" s="37">
        <v>1173088</v>
      </c>
      <c r="G27" s="37">
        <v>1185382</v>
      </c>
      <c r="H27" s="37">
        <v>1177893</v>
      </c>
      <c r="I27" s="37">
        <v>1209362</v>
      </c>
      <c r="J27" s="37">
        <v>1184418</v>
      </c>
      <c r="K27" s="37">
        <v>1163714</v>
      </c>
      <c r="L27" s="37">
        <v>1086735</v>
      </c>
      <c r="M27" s="37">
        <v>1104350</v>
      </c>
      <c r="N27" s="37">
        <v>1098761</v>
      </c>
      <c r="O27" s="37">
        <v>1081214</v>
      </c>
      <c r="P27" s="37">
        <v>1117742</v>
      </c>
      <c r="Q27" s="37">
        <v>1115474</v>
      </c>
      <c r="R27" s="212">
        <v>1153880</v>
      </c>
      <c r="S27" s="212">
        <v>1206957</v>
      </c>
      <c r="T27" s="212">
        <v>1259008</v>
      </c>
      <c r="U27" s="212">
        <v>1254972</v>
      </c>
      <c r="V27" s="212">
        <v>1254787</v>
      </c>
      <c r="W27" s="212">
        <v>1180268</v>
      </c>
      <c r="X27" s="212">
        <v>1166551</v>
      </c>
      <c r="Y27" s="212">
        <v>1203436</v>
      </c>
      <c r="Z27" s="172">
        <f t="shared" si="3"/>
        <v>0</v>
      </c>
      <c r="AA27" s="102">
        <f t="shared" si="3"/>
        <v>-5.9</v>
      </c>
      <c r="AB27" s="172">
        <f t="shared" si="3"/>
        <v>-1.2</v>
      </c>
      <c r="AC27" s="172">
        <f t="shared" si="3"/>
        <v>3.2</v>
      </c>
    </row>
    <row r="28" spans="1:31">
      <c r="A28" s="36">
        <v>6</v>
      </c>
      <c r="B28" s="50" t="s">
        <v>30</v>
      </c>
      <c r="C28" s="57">
        <v>2490309</v>
      </c>
      <c r="D28" s="37">
        <v>2476248</v>
      </c>
      <c r="E28" s="37">
        <v>2488978</v>
      </c>
      <c r="F28" s="37">
        <v>2486176</v>
      </c>
      <c r="G28" s="37">
        <v>2540771</v>
      </c>
      <c r="H28" s="37">
        <v>2561104</v>
      </c>
      <c r="I28" s="37">
        <v>2601661</v>
      </c>
      <c r="J28" s="37">
        <v>2569687</v>
      </c>
      <c r="K28" s="37">
        <v>2637363</v>
      </c>
      <c r="L28" s="37">
        <v>2296376</v>
      </c>
      <c r="M28" s="37">
        <v>2445821</v>
      </c>
      <c r="N28" s="37">
        <v>2440383</v>
      </c>
      <c r="O28" s="37">
        <v>2380381</v>
      </c>
      <c r="P28" s="37">
        <v>2532345</v>
      </c>
      <c r="Q28" s="37">
        <v>2551974</v>
      </c>
      <c r="R28" s="212">
        <v>2664718</v>
      </c>
      <c r="S28" s="212">
        <v>2734511</v>
      </c>
      <c r="T28" s="212">
        <v>2734088</v>
      </c>
      <c r="U28" s="212">
        <v>2736003</v>
      </c>
      <c r="V28" s="212">
        <v>2722923</v>
      </c>
      <c r="W28" s="212">
        <v>2603179</v>
      </c>
      <c r="X28" s="212">
        <v>2505436</v>
      </c>
      <c r="Y28" s="212">
        <v>2587503</v>
      </c>
      <c r="Z28" s="172">
        <f t="shared" si="3"/>
        <v>-0.5</v>
      </c>
      <c r="AA28" s="102">
        <f t="shared" si="3"/>
        <v>-4.4000000000000004</v>
      </c>
      <c r="AB28" s="172">
        <f t="shared" si="3"/>
        <v>-3.8</v>
      </c>
      <c r="AC28" s="172">
        <f t="shared" si="3"/>
        <v>3.3</v>
      </c>
    </row>
    <row r="29" spans="1:31">
      <c r="A29" s="36">
        <v>7</v>
      </c>
      <c r="B29" s="50" t="s">
        <v>31</v>
      </c>
      <c r="C29" s="57">
        <v>1064573</v>
      </c>
      <c r="D29" s="37">
        <v>1102427</v>
      </c>
      <c r="E29" s="37">
        <v>1090223</v>
      </c>
      <c r="F29" s="37">
        <v>1049339</v>
      </c>
      <c r="G29" s="37">
        <v>1035054</v>
      </c>
      <c r="H29" s="37">
        <v>1001075</v>
      </c>
      <c r="I29" s="37">
        <v>1006044</v>
      </c>
      <c r="J29" s="37">
        <v>990384</v>
      </c>
      <c r="K29" s="37">
        <v>949452</v>
      </c>
      <c r="L29" s="37">
        <v>894402</v>
      </c>
      <c r="M29" s="37">
        <v>925760</v>
      </c>
      <c r="N29" s="37">
        <v>953651</v>
      </c>
      <c r="O29" s="37">
        <v>953779</v>
      </c>
      <c r="P29" s="37">
        <v>945846</v>
      </c>
      <c r="Q29" s="37">
        <v>969525</v>
      </c>
      <c r="R29" s="212">
        <v>1021289</v>
      </c>
      <c r="S29" s="212">
        <v>1049338</v>
      </c>
      <c r="T29" s="212">
        <v>1088643</v>
      </c>
      <c r="U29" s="212">
        <v>1099539</v>
      </c>
      <c r="V29" s="212">
        <v>1090472</v>
      </c>
      <c r="W29" s="212">
        <v>1034397</v>
      </c>
      <c r="X29" s="212">
        <v>1034527</v>
      </c>
      <c r="Y29" s="212">
        <v>1069803</v>
      </c>
      <c r="Z29" s="172">
        <f t="shared" si="3"/>
        <v>-0.8</v>
      </c>
      <c r="AA29" s="102">
        <f t="shared" si="3"/>
        <v>-5.0999999999999996</v>
      </c>
      <c r="AB29" s="172">
        <f t="shared" si="3"/>
        <v>0</v>
      </c>
      <c r="AC29" s="172">
        <f t="shared" si="3"/>
        <v>3.4</v>
      </c>
    </row>
    <row r="30" spans="1:31">
      <c r="A30" s="36">
        <v>8</v>
      </c>
      <c r="B30" s="50" t="s">
        <v>32</v>
      </c>
      <c r="C30" s="57">
        <v>696485</v>
      </c>
      <c r="D30" s="37">
        <v>698553</v>
      </c>
      <c r="E30" s="37">
        <v>717542</v>
      </c>
      <c r="F30" s="37">
        <v>681602</v>
      </c>
      <c r="G30" s="37">
        <v>680158</v>
      </c>
      <c r="H30" s="37">
        <v>660508</v>
      </c>
      <c r="I30" s="37">
        <v>647940</v>
      </c>
      <c r="J30" s="37">
        <v>640794</v>
      </c>
      <c r="K30" s="37">
        <v>601135</v>
      </c>
      <c r="L30" s="37">
        <v>573074</v>
      </c>
      <c r="M30" s="37">
        <v>569133</v>
      </c>
      <c r="N30" s="37">
        <v>569878</v>
      </c>
      <c r="O30" s="37">
        <v>575619</v>
      </c>
      <c r="P30" s="37">
        <v>593704</v>
      </c>
      <c r="Q30" s="37">
        <v>598205</v>
      </c>
      <c r="R30" s="212">
        <v>634006</v>
      </c>
      <c r="S30" s="212">
        <v>640996</v>
      </c>
      <c r="T30" s="212">
        <v>650764</v>
      </c>
      <c r="U30" s="212">
        <v>638440</v>
      </c>
      <c r="V30" s="212">
        <v>632692</v>
      </c>
      <c r="W30" s="212">
        <v>638249</v>
      </c>
      <c r="X30" s="212">
        <v>661001</v>
      </c>
      <c r="Y30" s="212">
        <v>686146</v>
      </c>
      <c r="Z30" s="172">
        <f t="shared" si="3"/>
        <v>-0.9</v>
      </c>
      <c r="AA30" s="102">
        <f t="shared" si="3"/>
        <v>0.9</v>
      </c>
      <c r="AB30" s="172">
        <f t="shared" si="3"/>
        <v>3.6</v>
      </c>
      <c r="AC30" s="172">
        <f t="shared" si="3"/>
        <v>3.8</v>
      </c>
    </row>
    <row r="31" spans="1:31">
      <c r="A31" s="36">
        <v>9</v>
      </c>
      <c r="B31" s="50" t="s">
        <v>33</v>
      </c>
      <c r="C31" s="57">
        <v>379849</v>
      </c>
      <c r="D31" s="37">
        <v>417845</v>
      </c>
      <c r="E31" s="37">
        <v>423193</v>
      </c>
      <c r="F31" s="37">
        <v>412250</v>
      </c>
      <c r="G31" s="37">
        <v>404197</v>
      </c>
      <c r="H31" s="37">
        <v>394029</v>
      </c>
      <c r="I31" s="37">
        <v>400860</v>
      </c>
      <c r="J31" s="37">
        <v>400687</v>
      </c>
      <c r="K31" s="37">
        <v>368012</v>
      </c>
      <c r="L31" s="37">
        <v>342307</v>
      </c>
      <c r="M31" s="37">
        <v>348086</v>
      </c>
      <c r="N31" s="37">
        <v>352203</v>
      </c>
      <c r="O31" s="37">
        <v>282475</v>
      </c>
      <c r="P31" s="37">
        <v>377173</v>
      </c>
      <c r="Q31" s="37">
        <v>369550</v>
      </c>
      <c r="R31" s="212">
        <v>396986</v>
      </c>
      <c r="S31" s="212">
        <v>404001</v>
      </c>
      <c r="T31" s="212">
        <v>410824</v>
      </c>
      <c r="U31" s="212">
        <v>426734</v>
      </c>
      <c r="V31" s="212">
        <v>456323</v>
      </c>
      <c r="W31" s="212">
        <v>435236</v>
      </c>
      <c r="X31" s="212">
        <v>443644</v>
      </c>
      <c r="Y31" s="212">
        <v>459532</v>
      </c>
      <c r="Z31" s="172">
        <f t="shared" si="3"/>
        <v>6.9</v>
      </c>
      <c r="AA31" s="102">
        <f t="shared" si="3"/>
        <v>-4.5999999999999996</v>
      </c>
      <c r="AB31" s="172">
        <f t="shared" si="3"/>
        <v>1.9</v>
      </c>
      <c r="AC31" s="172">
        <f t="shared" si="3"/>
        <v>3.6</v>
      </c>
    </row>
    <row r="32" spans="1:31">
      <c r="A32" s="40">
        <v>10</v>
      </c>
      <c r="B32" s="51" t="s">
        <v>34</v>
      </c>
      <c r="C32" s="173">
        <v>551268</v>
      </c>
      <c r="D32" s="41">
        <v>583193</v>
      </c>
      <c r="E32" s="41">
        <v>573697</v>
      </c>
      <c r="F32" s="41">
        <v>535946</v>
      </c>
      <c r="G32" s="41">
        <v>527508</v>
      </c>
      <c r="H32" s="41">
        <v>510263</v>
      </c>
      <c r="I32" s="41">
        <v>507448</v>
      </c>
      <c r="J32" s="41">
        <v>489595</v>
      </c>
      <c r="K32" s="41">
        <v>465271</v>
      </c>
      <c r="L32" s="41">
        <v>446383</v>
      </c>
      <c r="M32" s="41">
        <v>451439</v>
      </c>
      <c r="N32" s="41">
        <v>439034</v>
      </c>
      <c r="O32" s="41">
        <v>436141</v>
      </c>
      <c r="P32" s="41">
        <v>440563</v>
      </c>
      <c r="Q32" s="41">
        <v>435692</v>
      </c>
      <c r="R32" s="235">
        <v>454333</v>
      </c>
      <c r="S32" s="235">
        <v>453742</v>
      </c>
      <c r="T32" s="235">
        <v>454055</v>
      </c>
      <c r="U32" s="235">
        <v>456461</v>
      </c>
      <c r="V32" s="235">
        <v>463606</v>
      </c>
      <c r="W32" s="235">
        <v>464069</v>
      </c>
      <c r="X32" s="235">
        <v>484987</v>
      </c>
      <c r="Y32" s="235">
        <v>504823</v>
      </c>
      <c r="Z32" s="174">
        <f t="shared" si="3"/>
        <v>1.6</v>
      </c>
      <c r="AA32" s="105">
        <f t="shared" si="3"/>
        <v>0.1</v>
      </c>
      <c r="AB32" s="174">
        <f t="shared" si="3"/>
        <v>4.5</v>
      </c>
      <c r="AC32" s="174">
        <f t="shared" si="3"/>
        <v>4.0999999999999996</v>
      </c>
    </row>
    <row r="33" spans="1:29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</row>
    <row r="34" spans="1:29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</row>
    <row r="35" spans="1:29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</row>
    <row r="36" spans="1:29">
      <c r="A36" s="244" t="s">
        <v>274</v>
      </c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0"/>
      <c r="P36" s="21"/>
      <c r="Q36" s="21"/>
      <c r="R36" s="21"/>
      <c r="S36" s="21"/>
      <c r="T36" s="21"/>
      <c r="U36" s="21"/>
      <c r="V36" s="21"/>
      <c r="W36" s="21" t="s">
        <v>60</v>
      </c>
      <c r="X36" s="21"/>
      <c r="Y36" s="21"/>
      <c r="Z36" s="21"/>
      <c r="AA36" s="21"/>
      <c r="AB36" s="21"/>
      <c r="AC36" s="21"/>
    </row>
    <row r="37" spans="1:29">
      <c r="A37" s="245"/>
      <c r="B37" s="246" t="s">
        <v>61</v>
      </c>
      <c r="C37" s="52">
        <v>2001</v>
      </c>
      <c r="D37" s="53">
        <v>2002</v>
      </c>
      <c r="E37" s="53">
        <v>2003</v>
      </c>
      <c r="F37" s="53">
        <v>2004</v>
      </c>
      <c r="G37" s="53">
        <v>2005</v>
      </c>
      <c r="H37" s="52">
        <v>2006</v>
      </c>
      <c r="I37" s="53">
        <v>2007</v>
      </c>
      <c r="J37" s="53">
        <v>2008</v>
      </c>
      <c r="K37" s="53">
        <v>2009</v>
      </c>
      <c r="L37" s="52">
        <v>2010</v>
      </c>
      <c r="M37" s="52">
        <v>2011</v>
      </c>
      <c r="N37" s="53">
        <v>2012</v>
      </c>
      <c r="O37" s="52">
        <v>2013</v>
      </c>
      <c r="P37" s="53">
        <v>2014</v>
      </c>
      <c r="Q37" s="53">
        <v>2015</v>
      </c>
      <c r="R37" s="53">
        <v>2016</v>
      </c>
      <c r="S37" s="53">
        <v>2017</v>
      </c>
      <c r="T37" s="247">
        <v>2018</v>
      </c>
      <c r="U37" s="53">
        <v>2019</v>
      </c>
      <c r="V37" s="248">
        <v>2020</v>
      </c>
      <c r="W37" s="248">
        <v>2021</v>
      </c>
      <c r="X37" s="248">
        <v>2022</v>
      </c>
      <c r="Y37" s="217"/>
      <c r="Z37" s="21"/>
      <c r="AA37" s="21"/>
      <c r="AB37" s="21"/>
      <c r="AC37" s="21"/>
    </row>
    <row r="38" spans="1:29">
      <c r="A38" s="57"/>
      <c r="B38" s="37" t="s">
        <v>17</v>
      </c>
      <c r="C38" s="249" t="s">
        <v>40</v>
      </c>
      <c r="D38" s="250" t="s">
        <v>41</v>
      </c>
      <c r="E38" s="250" t="s">
        <v>42</v>
      </c>
      <c r="F38" s="250" t="s">
        <v>43</v>
      </c>
      <c r="G38" s="250" t="s">
        <v>44</v>
      </c>
      <c r="H38" s="249" t="s">
        <v>45</v>
      </c>
      <c r="I38" s="250" t="s">
        <v>46</v>
      </c>
      <c r="J38" s="41" t="s">
        <v>47</v>
      </c>
      <c r="K38" s="41" t="s">
        <v>48</v>
      </c>
      <c r="L38" s="173" t="s">
        <v>49</v>
      </c>
      <c r="M38" s="57" t="s">
        <v>50</v>
      </c>
      <c r="N38" s="37" t="s">
        <v>51</v>
      </c>
      <c r="O38" s="173" t="s">
        <v>52</v>
      </c>
      <c r="P38" s="41" t="s">
        <v>53</v>
      </c>
      <c r="Q38" s="41" t="s">
        <v>54</v>
      </c>
      <c r="R38" s="41" t="s">
        <v>55</v>
      </c>
      <c r="S38" s="41" t="s">
        <v>56</v>
      </c>
      <c r="T38" s="51" t="s">
        <v>57</v>
      </c>
      <c r="U38" s="37" t="s">
        <v>197</v>
      </c>
      <c r="V38" s="242" t="s">
        <v>193</v>
      </c>
      <c r="W38" s="243" t="s">
        <v>220</v>
      </c>
      <c r="X38" s="251" t="s">
        <v>233</v>
      </c>
      <c r="Y38" s="217"/>
      <c r="Z38" s="21"/>
      <c r="AA38" s="21"/>
      <c r="AB38" s="21"/>
      <c r="AC38" s="21"/>
    </row>
    <row r="39" spans="1:29">
      <c r="A39" s="32"/>
      <c r="B39" s="33" t="s">
        <v>24</v>
      </c>
      <c r="C39" s="252">
        <f t="shared" ref="C39:X49" si="4">D5/C5*100-100</f>
        <v>-2.9282904659875726</v>
      </c>
      <c r="D39" s="253">
        <f t="shared" si="4"/>
        <v>-3.233256444424768</v>
      </c>
      <c r="E39" s="253">
        <f t="shared" si="4"/>
        <v>0.73360742822508485</v>
      </c>
      <c r="F39" s="253">
        <f t="shared" si="4"/>
        <v>0.80980422506327443</v>
      </c>
      <c r="G39" s="253">
        <f t="shared" si="4"/>
        <v>2.3687169090875386</v>
      </c>
      <c r="H39" s="252">
        <f t="shared" si="4"/>
        <v>-0.600922945828259</v>
      </c>
      <c r="I39" s="253">
        <f t="shared" si="4"/>
        <v>0.54184977799161516</v>
      </c>
      <c r="J39" s="253">
        <f t="shared" si="4"/>
        <v>-1.7282617899635397</v>
      </c>
      <c r="K39" s="253">
        <f t="shared" si="4"/>
        <v>-6.891832686308291</v>
      </c>
      <c r="L39" s="252">
        <f t="shared" si="4"/>
        <v>6.462214067427567</v>
      </c>
      <c r="M39" s="252">
        <f t="shared" si="4"/>
        <v>5.951940140672292</v>
      </c>
      <c r="N39" s="155">
        <f t="shared" si="4"/>
        <v>-0.12940476244990862</v>
      </c>
      <c r="O39" s="180">
        <f t="shared" si="4"/>
        <v>3.1113188380390397</v>
      </c>
      <c r="P39" s="155">
        <f t="shared" si="4"/>
        <v>-1.0577632934253671</v>
      </c>
      <c r="Q39" s="155">
        <f t="shared" si="4"/>
        <v>3.1360617554456667</v>
      </c>
      <c r="R39" s="155">
        <f t="shared" si="4"/>
        <v>0.65822631536786957</v>
      </c>
      <c r="S39" s="155">
        <f t="shared" si="4"/>
        <v>1.7961866484106963</v>
      </c>
      <c r="T39" s="156">
        <f t="shared" si="4"/>
        <v>0.25487413531067205</v>
      </c>
      <c r="U39" s="156">
        <f t="shared" si="4"/>
        <v>-0.19336370214617205</v>
      </c>
      <c r="V39" s="156">
        <f t="shared" si="4"/>
        <v>-3.2500768706597682</v>
      </c>
      <c r="W39" s="156">
        <f t="shared" si="4"/>
        <v>2.2540978384972448</v>
      </c>
      <c r="X39" s="156">
        <f t="shared" si="4"/>
        <v>1.5036290594033517</v>
      </c>
      <c r="Y39" s="254"/>
      <c r="Z39" s="21"/>
      <c r="AA39" s="21"/>
      <c r="AB39" s="21"/>
      <c r="AC39" s="21"/>
    </row>
    <row r="40" spans="1:29">
      <c r="A40" s="36">
        <v>1</v>
      </c>
      <c r="B40" s="37" t="s">
        <v>25</v>
      </c>
      <c r="C40" s="255">
        <f t="shared" si="4"/>
        <v>-2.1102508131964726</v>
      </c>
      <c r="D40" s="256">
        <f t="shared" si="4"/>
        <v>-9.9936689095886209</v>
      </c>
      <c r="E40" s="256">
        <f t="shared" si="4"/>
        <v>1.3275922473654447</v>
      </c>
      <c r="F40" s="256">
        <f t="shared" si="4"/>
        <v>0.76972720645768788</v>
      </c>
      <c r="G40" s="256">
        <f t="shared" si="4"/>
        <v>2.1106107429786505</v>
      </c>
      <c r="H40" s="257">
        <f t="shared" si="4"/>
        <v>-0.17762632980564774</v>
      </c>
      <c r="I40" s="258">
        <f t="shared" si="4"/>
        <v>0.96043039922844287</v>
      </c>
      <c r="J40" s="258">
        <f t="shared" si="4"/>
        <v>-1.786461515437523</v>
      </c>
      <c r="K40" s="258">
        <f t="shared" si="4"/>
        <v>-2.2684094258545144</v>
      </c>
      <c r="L40" s="257">
        <f t="shared" si="4"/>
        <v>6.05522830780059</v>
      </c>
      <c r="M40" s="255">
        <f t="shared" si="4"/>
        <v>5.979448554513354</v>
      </c>
      <c r="N40" s="158">
        <f t="shared" si="4"/>
        <v>-0.6985041490309527</v>
      </c>
      <c r="O40" s="181">
        <f t="shared" si="4"/>
        <v>1.7087598510813677</v>
      </c>
      <c r="P40" s="158">
        <f t="shared" si="4"/>
        <v>0.10733557415210271</v>
      </c>
      <c r="Q40" s="158">
        <f t="shared" si="4"/>
        <v>2.5142568957968763</v>
      </c>
      <c r="R40" s="158">
        <f t="shared" si="4"/>
        <v>-0.4605946132995058</v>
      </c>
      <c r="S40" s="158">
        <f t="shared" si="4"/>
        <v>2.396165509429423</v>
      </c>
      <c r="T40" s="159">
        <f t="shared" si="4"/>
        <v>4.5974878194954272E-3</v>
      </c>
      <c r="U40" s="159">
        <f t="shared" si="4"/>
        <v>-5.6850627980892909E-2</v>
      </c>
      <c r="V40" s="159">
        <f t="shared" si="4"/>
        <v>-4.783204231253535</v>
      </c>
      <c r="W40" s="159">
        <f t="shared" si="4"/>
        <v>3.1749371586663955</v>
      </c>
      <c r="X40" s="159">
        <f t="shared" si="4"/>
        <v>-1.0746541144361288</v>
      </c>
      <c r="Y40" s="254"/>
      <c r="Z40" s="21"/>
      <c r="AA40" s="21"/>
      <c r="AB40" s="21"/>
      <c r="AC40" s="21"/>
    </row>
    <row r="41" spans="1:29">
      <c r="A41" s="36">
        <v>2</v>
      </c>
      <c r="B41" s="37" t="s">
        <v>26</v>
      </c>
      <c r="C41" s="255">
        <f t="shared" si="4"/>
        <v>-1.1720852612176316</v>
      </c>
      <c r="D41" s="256">
        <f t="shared" si="4"/>
        <v>-2.3199982283222056</v>
      </c>
      <c r="E41" s="256">
        <f t="shared" si="4"/>
        <v>0.8078657536478886</v>
      </c>
      <c r="F41" s="256">
        <f t="shared" si="4"/>
        <v>1.3528249009461746</v>
      </c>
      <c r="G41" s="256">
        <f t="shared" si="4"/>
        <v>3.9543411419291203</v>
      </c>
      <c r="H41" s="255">
        <f t="shared" si="4"/>
        <v>0.75344654265094846</v>
      </c>
      <c r="I41" s="256">
        <f t="shared" si="4"/>
        <v>1.5294894220494513</v>
      </c>
      <c r="J41" s="256">
        <f t="shared" si="4"/>
        <v>-3.6277618466163375</v>
      </c>
      <c r="K41" s="256">
        <f t="shared" si="4"/>
        <v>-5.7145882721514738</v>
      </c>
      <c r="L41" s="255">
        <f t="shared" si="4"/>
        <v>9.8787444713406671</v>
      </c>
      <c r="M41" s="100">
        <f t="shared" si="4"/>
        <v>6.9863726333190499</v>
      </c>
      <c r="N41" s="101">
        <f t="shared" si="4"/>
        <v>-1.9317904324680768</v>
      </c>
      <c r="O41" s="100">
        <f t="shared" si="4"/>
        <v>3.8406458181401604</v>
      </c>
      <c r="P41" s="101">
        <f t="shared" si="4"/>
        <v>-1.8897633074904405</v>
      </c>
      <c r="Q41" s="101">
        <f t="shared" si="4"/>
        <v>4.9756518131371763</v>
      </c>
      <c r="R41" s="101">
        <f t="shared" si="4"/>
        <v>0.43317824015664996</v>
      </c>
      <c r="S41" s="101">
        <f t="shared" si="4"/>
        <v>3.2453722713867705</v>
      </c>
      <c r="T41" s="102">
        <f t="shared" si="4"/>
        <v>-0.56808023403559105</v>
      </c>
      <c r="U41" s="102">
        <f t="shared" si="4"/>
        <v>0.49310725315633874</v>
      </c>
      <c r="V41" s="102">
        <f t="shared" si="4"/>
        <v>-0.29732260780998843</v>
      </c>
      <c r="W41" s="102">
        <f t="shared" si="4"/>
        <v>2.109326864103636</v>
      </c>
      <c r="X41" s="102">
        <f t="shared" si="4"/>
        <v>2.9233592834329301</v>
      </c>
      <c r="Y41" s="254"/>
      <c r="Z41" s="21"/>
      <c r="AA41" s="21"/>
      <c r="AB41" s="21"/>
      <c r="AC41" s="21"/>
    </row>
    <row r="42" spans="1:29">
      <c r="A42" s="36">
        <v>3</v>
      </c>
      <c r="B42" s="37" t="s">
        <v>27</v>
      </c>
      <c r="C42" s="255">
        <f t="shared" si="4"/>
        <v>-2.5012263912727661</v>
      </c>
      <c r="D42" s="256">
        <f t="shared" si="4"/>
        <v>-2.2861550028608377</v>
      </c>
      <c r="E42" s="256">
        <f t="shared" si="4"/>
        <v>2.11785667790096</v>
      </c>
      <c r="F42" s="256">
        <f t="shared" si="4"/>
        <v>1.9938965965922364</v>
      </c>
      <c r="G42" s="256">
        <f t="shared" si="4"/>
        <v>4.1895895048667029</v>
      </c>
      <c r="H42" s="255">
        <f t="shared" si="4"/>
        <v>-1.2920094038659187</v>
      </c>
      <c r="I42" s="256">
        <f t="shared" si="4"/>
        <v>5.4229521134246284E-2</v>
      </c>
      <c r="J42" s="256">
        <f t="shared" si="4"/>
        <v>-4.3491926359728694</v>
      </c>
      <c r="K42" s="256">
        <f t="shared" si="4"/>
        <v>-5.2576757726742329</v>
      </c>
      <c r="L42" s="255">
        <f t="shared" si="4"/>
        <v>5.3016755578931622</v>
      </c>
      <c r="M42" s="255">
        <f t="shared" si="4"/>
        <v>9.5641973370627795</v>
      </c>
      <c r="N42" s="158">
        <f t="shared" si="4"/>
        <v>2.4070881480566868</v>
      </c>
      <c r="O42" s="181">
        <f t="shared" si="4"/>
        <v>0.96058454171657104</v>
      </c>
      <c r="P42" s="158">
        <f t="shared" si="4"/>
        <v>-2.7764298006253512</v>
      </c>
      <c r="Q42" s="158">
        <f t="shared" si="4"/>
        <v>2.8054928115984694</v>
      </c>
      <c r="R42" s="158">
        <f t="shared" si="4"/>
        <v>3.9594431218571629</v>
      </c>
      <c r="S42" s="158">
        <f t="shared" si="4"/>
        <v>-1.0713275955967561</v>
      </c>
      <c r="T42" s="159">
        <f t="shared" si="4"/>
        <v>6.4610060149135506E-2</v>
      </c>
      <c r="U42" s="159">
        <f t="shared" si="4"/>
        <v>-2.5781286742228247</v>
      </c>
      <c r="V42" s="159">
        <f t="shared" si="4"/>
        <v>1.2484524459650999</v>
      </c>
      <c r="W42" s="159">
        <f t="shared" si="4"/>
        <v>7.7837084525110782</v>
      </c>
      <c r="X42" s="159">
        <f t="shared" si="4"/>
        <v>3.4934129584318185</v>
      </c>
      <c r="Y42" s="254"/>
      <c r="Z42" s="21"/>
      <c r="AA42" s="21"/>
      <c r="AB42" s="21"/>
      <c r="AC42" s="21"/>
    </row>
    <row r="43" spans="1:29">
      <c r="A43" s="36">
        <v>4</v>
      </c>
      <c r="B43" s="37" t="s">
        <v>28</v>
      </c>
      <c r="C43" s="255">
        <f t="shared" si="4"/>
        <v>-6.4827782675479995</v>
      </c>
      <c r="D43" s="256">
        <f t="shared" si="4"/>
        <v>2.9952321634254133</v>
      </c>
      <c r="E43" s="256">
        <f t="shared" si="4"/>
        <v>1.8673804554360345</v>
      </c>
      <c r="F43" s="256">
        <f t="shared" si="4"/>
        <v>0.86699951935808883</v>
      </c>
      <c r="G43" s="256">
        <f t="shared" si="4"/>
        <v>3.2729079047072247</v>
      </c>
      <c r="H43" s="255">
        <f t="shared" si="4"/>
        <v>2.482305433214151</v>
      </c>
      <c r="I43" s="256">
        <f t="shared" si="4"/>
        <v>1.859811071245602</v>
      </c>
      <c r="J43" s="256">
        <f t="shared" si="4"/>
        <v>0.82968417588698173</v>
      </c>
      <c r="K43" s="256">
        <f t="shared" si="4"/>
        <v>-15.347497325016732</v>
      </c>
      <c r="L43" s="255">
        <f t="shared" si="4"/>
        <v>6.1843859620940265</v>
      </c>
      <c r="M43" s="255">
        <f t="shared" si="4"/>
        <v>4.7024243659607805</v>
      </c>
      <c r="N43" s="158">
        <f t="shared" si="4"/>
        <v>6.2934680482397169</v>
      </c>
      <c r="O43" s="181">
        <f t="shared" si="4"/>
        <v>2.4481445656248724</v>
      </c>
      <c r="P43" s="158">
        <f t="shared" si="4"/>
        <v>-0.83812254683384424</v>
      </c>
      <c r="Q43" s="158">
        <f t="shared" si="4"/>
        <v>2.74559156702108</v>
      </c>
      <c r="R43" s="158">
        <f t="shared" si="4"/>
        <v>-2.4312597888185508</v>
      </c>
      <c r="S43" s="158">
        <f t="shared" si="4"/>
        <v>0.71501607521649646</v>
      </c>
      <c r="T43" s="159">
        <f t="shared" si="4"/>
        <v>2.2308908950453059</v>
      </c>
      <c r="U43" s="159">
        <f t="shared" si="4"/>
        <v>9.8251565628459048E-2</v>
      </c>
      <c r="V43" s="159">
        <f t="shared" si="4"/>
        <v>-3.3999845269349009</v>
      </c>
      <c r="W43" s="159">
        <f t="shared" si="4"/>
        <v>1.1710181906320543</v>
      </c>
      <c r="X43" s="159">
        <f t="shared" si="4"/>
        <v>2.7129666246100186</v>
      </c>
      <c r="Y43" s="254"/>
      <c r="Z43" s="21"/>
      <c r="AA43" s="21"/>
      <c r="AB43" s="21"/>
      <c r="AC43" s="21"/>
    </row>
    <row r="44" spans="1:29">
      <c r="A44" s="36">
        <v>5</v>
      </c>
      <c r="B44" s="37" t="s">
        <v>29</v>
      </c>
      <c r="C44" s="255">
        <f t="shared" si="4"/>
        <v>-1.3047909589451621</v>
      </c>
      <c r="D44" s="256">
        <f t="shared" si="4"/>
        <v>-0.9415197854271895</v>
      </c>
      <c r="E44" s="256">
        <f t="shared" si="4"/>
        <v>0.60485978129744922</v>
      </c>
      <c r="F44" s="256">
        <f t="shared" si="4"/>
        <v>0.31791141619808627</v>
      </c>
      <c r="G44" s="256">
        <f t="shared" si="4"/>
        <v>2.1418880138170522</v>
      </c>
      <c r="H44" s="255">
        <f t="shared" si="4"/>
        <v>-1.0012303800774731</v>
      </c>
      <c r="I44" s="256">
        <f t="shared" si="4"/>
        <v>-1.2837013925352494</v>
      </c>
      <c r="J44" s="256">
        <f t="shared" si="4"/>
        <v>-1.5440152484913199</v>
      </c>
      <c r="K44" s="256">
        <f t="shared" si="4"/>
        <v>-6.5088376960732717</v>
      </c>
      <c r="L44" s="255">
        <f t="shared" si="4"/>
        <v>3.5613177811822965</v>
      </c>
      <c r="M44" s="255">
        <f t="shared" si="4"/>
        <v>4.1194070046059181</v>
      </c>
      <c r="N44" s="158">
        <f t="shared" si="4"/>
        <v>-1.2603162483180768</v>
      </c>
      <c r="O44" s="181">
        <f t="shared" si="4"/>
        <v>3.4909997802089237</v>
      </c>
      <c r="P44" s="158">
        <f t="shared" si="4"/>
        <v>-2.1710995666642674</v>
      </c>
      <c r="Q44" s="158">
        <f t="shared" si="4"/>
        <v>1.87264689698317</v>
      </c>
      <c r="R44" s="158">
        <f t="shared" si="4"/>
        <v>4.4015945070744635</v>
      </c>
      <c r="S44" s="158">
        <f t="shared" si="4"/>
        <v>4.4262194014506235</v>
      </c>
      <c r="T44" s="159">
        <f t="shared" si="4"/>
        <v>-0.37824210366753164</v>
      </c>
      <c r="U44" s="159">
        <f t="shared" si="4"/>
        <v>-0.24569768773488931</v>
      </c>
      <c r="V44" s="159">
        <f t="shared" si="4"/>
        <v>-6.4697046693978422</v>
      </c>
      <c r="W44" s="159">
        <f t="shared" si="4"/>
        <v>-0.16917975713992917</v>
      </c>
      <c r="X44" s="159">
        <f t="shared" si="4"/>
        <v>2.0427113945774096</v>
      </c>
      <c r="Y44" s="254"/>
      <c r="Z44" s="21"/>
      <c r="AA44" s="21"/>
      <c r="AB44" s="21"/>
      <c r="AC44" s="21"/>
    </row>
    <row r="45" spans="1:29">
      <c r="A45" s="36">
        <v>6</v>
      </c>
      <c r="B45" s="37" t="s">
        <v>30</v>
      </c>
      <c r="C45" s="255">
        <f t="shared" si="4"/>
        <v>-3.0696563894944404</v>
      </c>
      <c r="D45" s="256">
        <f t="shared" si="4"/>
        <v>-1.4178452179801582</v>
      </c>
      <c r="E45" s="256">
        <f t="shared" si="4"/>
        <v>1.3239169557054993</v>
      </c>
      <c r="F45" s="256">
        <f t="shared" si="4"/>
        <v>1.8161109328723484</v>
      </c>
      <c r="G45" s="256">
        <f t="shared" si="4"/>
        <v>2.0132425976163688</v>
      </c>
      <c r="H45" s="255">
        <f t="shared" si="4"/>
        <v>-1.7755921783739126</v>
      </c>
      <c r="I45" s="256">
        <f t="shared" si="4"/>
        <v>-0.54082741744399243</v>
      </c>
      <c r="J45" s="256">
        <f t="shared" si="4"/>
        <v>3.1443460902127072</v>
      </c>
      <c r="K45" s="256">
        <f t="shared" si="4"/>
        <v>-12.830139910645372</v>
      </c>
      <c r="L45" s="255">
        <f t="shared" si="4"/>
        <v>8.5416825811094128</v>
      </c>
      <c r="M45" s="255">
        <f t="shared" si="4"/>
        <v>4.4163571497878564</v>
      </c>
      <c r="N45" s="158">
        <f t="shared" si="4"/>
        <v>-2.1250918291407714</v>
      </c>
      <c r="O45" s="181">
        <f t="shared" si="4"/>
        <v>6.4998838673398325</v>
      </c>
      <c r="P45" s="158">
        <f t="shared" si="4"/>
        <v>-1.2120815594411312</v>
      </c>
      <c r="Q45" s="158">
        <f t="shared" si="4"/>
        <v>2.8323451813453886</v>
      </c>
      <c r="R45" s="158">
        <f t="shared" si="4"/>
        <v>2.4247726881534817</v>
      </c>
      <c r="S45" s="158">
        <f t="shared" si="4"/>
        <v>9.3585719370821607E-2</v>
      </c>
      <c r="T45" s="159">
        <f t="shared" si="4"/>
        <v>1.2013327078079783E-2</v>
      </c>
      <c r="U45" s="159">
        <f t="shared" si="4"/>
        <v>-0.70792975362046207</v>
      </c>
      <c r="V45" s="159">
        <f t="shared" si="4"/>
        <v>-4.9373814294466456</v>
      </c>
      <c r="W45" s="159">
        <f t="shared" si="4"/>
        <v>-2.7876616075900529</v>
      </c>
      <c r="X45" s="159">
        <f t="shared" si="4"/>
        <v>2.1552141723066427</v>
      </c>
      <c r="Y45" s="254"/>
      <c r="Z45" s="21"/>
      <c r="AA45" s="21"/>
      <c r="AB45" s="21"/>
      <c r="AC45" s="21"/>
    </row>
    <row r="46" spans="1:29">
      <c r="A46" s="36">
        <v>7</v>
      </c>
      <c r="B46" s="37" t="s">
        <v>31</v>
      </c>
      <c r="C46" s="255">
        <f t="shared" si="4"/>
        <v>-6.873427392464933</v>
      </c>
      <c r="D46" s="256">
        <f t="shared" si="4"/>
        <v>0.68590146046163625</v>
      </c>
      <c r="E46" s="256">
        <f t="shared" si="4"/>
        <v>-1.7403759857598402</v>
      </c>
      <c r="F46" s="256">
        <f t="shared" si="4"/>
        <v>-0.84494991631599703</v>
      </c>
      <c r="G46" s="256">
        <f t="shared" si="4"/>
        <v>-0.30691718961183767</v>
      </c>
      <c r="H46" s="255">
        <f t="shared" si="4"/>
        <v>-1.8909622689496075</v>
      </c>
      <c r="I46" s="256">
        <f t="shared" si="4"/>
        <v>-0.87062141400457449</v>
      </c>
      <c r="J46" s="256">
        <f t="shared" si="4"/>
        <v>-3.6559518486962475</v>
      </c>
      <c r="K46" s="256">
        <f t="shared" si="4"/>
        <v>-5.6908762763045502</v>
      </c>
      <c r="L46" s="255">
        <f t="shared" si="4"/>
        <v>5.4822166542683561</v>
      </c>
      <c r="M46" s="255">
        <f t="shared" si="4"/>
        <v>7.8019310915420164</v>
      </c>
      <c r="N46" s="158">
        <f t="shared" si="4"/>
        <v>0.35567430643510534</v>
      </c>
      <c r="O46" s="181">
        <f t="shared" si="4"/>
        <v>-0.72387863896985039</v>
      </c>
      <c r="P46" s="158">
        <f t="shared" si="4"/>
        <v>0.482177759384399</v>
      </c>
      <c r="Q46" s="158">
        <f t="shared" si="4"/>
        <v>3.7396154359809373</v>
      </c>
      <c r="R46" s="158">
        <f t="shared" si="4"/>
        <v>2.5517278654854323</v>
      </c>
      <c r="S46" s="158">
        <f t="shared" si="4"/>
        <v>3.858843506450583</v>
      </c>
      <c r="T46" s="159">
        <f t="shared" si="4"/>
        <v>0.94240741082467139</v>
      </c>
      <c r="U46" s="159">
        <f t="shared" si="4"/>
        <v>-1.0538063716484203</v>
      </c>
      <c r="V46" s="159">
        <f t="shared" si="4"/>
        <v>-5.6775719280742294</v>
      </c>
      <c r="W46" s="159">
        <f t="shared" si="4"/>
        <v>1.0173890474954703</v>
      </c>
      <c r="X46" s="159">
        <f t="shared" si="4"/>
        <v>2.2880788184981498</v>
      </c>
      <c r="Y46" s="254"/>
      <c r="Z46" s="21"/>
      <c r="AA46" s="21"/>
      <c r="AB46" s="21"/>
      <c r="AC46" s="21"/>
    </row>
    <row r="47" spans="1:29">
      <c r="A47" s="36">
        <v>8</v>
      </c>
      <c r="B47" s="37" t="s">
        <v>32</v>
      </c>
      <c r="C47" s="255">
        <f t="shared" si="4"/>
        <v>-4.0988023654100658</v>
      </c>
      <c r="D47" s="256">
        <f t="shared" si="4"/>
        <v>4.7121024321102709</v>
      </c>
      <c r="E47" s="256">
        <f t="shared" si="4"/>
        <v>-3.8463281123895143</v>
      </c>
      <c r="F47" s="256">
        <f t="shared" si="4"/>
        <v>-0.80636967248962321</v>
      </c>
      <c r="G47" s="256">
        <f t="shared" si="4"/>
        <v>-1.0624731858014229</v>
      </c>
      <c r="H47" s="255">
        <f t="shared" si="4"/>
        <v>-7.9017495423581323</v>
      </c>
      <c r="I47" s="256">
        <f t="shared" si="4"/>
        <v>-0.51222063284663477</v>
      </c>
      <c r="J47" s="256">
        <f t="shared" si="4"/>
        <v>-5.9054718383896585</v>
      </c>
      <c r="K47" s="256">
        <f t="shared" si="4"/>
        <v>-4.5609754399643521</v>
      </c>
      <c r="L47" s="255">
        <f t="shared" si="4"/>
        <v>1.2948931863562905</v>
      </c>
      <c r="M47" s="255">
        <f t="shared" si="4"/>
        <v>4.756915565828848</v>
      </c>
      <c r="N47" s="158">
        <f t="shared" si="4"/>
        <v>1.3512398824560421</v>
      </c>
      <c r="O47" s="181">
        <f t="shared" si="4"/>
        <v>3.2541333699575858</v>
      </c>
      <c r="P47" s="158">
        <f t="shared" si="4"/>
        <v>-1.216654487532125</v>
      </c>
      <c r="Q47" s="158">
        <f t="shared" si="4"/>
        <v>4.3847954305168599</v>
      </c>
      <c r="R47" s="158">
        <f t="shared" si="4"/>
        <v>0.91203997878754706</v>
      </c>
      <c r="S47" s="158">
        <f t="shared" si="4"/>
        <v>1.633999305621316</v>
      </c>
      <c r="T47" s="159">
        <f t="shared" si="4"/>
        <v>-1.9501128857447156</v>
      </c>
      <c r="U47" s="159">
        <f t="shared" si="4"/>
        <v>-1.1278713447514122</v>
      </c>
      <c r="V47" s="159">
        <f t="shared" si="4"/>
        <v>0.90929039470924522</v>
      </c>
      <c r="W47" s="159">
        <f t="shared" si="4"/>
        <v>4.6051649973809958</v>
      </c>
      <c r="X47" s="159">
        <f t="shared" si="4"/>
        <v>2.6782069821538812</v>
      </c>
      <c r="Y47" s="254"/>
      <c r="Z47" s="21"/>
      <c r="AA47" s="21"/>
      <c r="AB47" s="21"/>
      <c r="AC47" s="21"/>
    </row>
    <row r="48" spans="1:29">
      <c r="A48" s="36">
        <v>9</v>
      </c>
      <c r="B48" s="37" t="s">
        <v>33</v>
      </c>
      <c r="C48" s="255">
        <f t="shared" si="4"/>
        <v>0.3874791667217039</v>
      </c>
      <c r="D48" s="256">
        <f t="shared" si="4"/>
        <v>7.0463706494627161</v>
      </c>
      <c r="E48" s="256">
        <f t="shared" si="4"/>
        <v>-1.7043178181585859</v>
      </c>
      <c r="F48" s="256">
        <f t="shared" si="4"/>
        <v>-2.0456847080004508</v>
      </c>
      <c r="G48" s="256">
        <f t="shared" si="4"/>
        <v>1.0193141264225289</v>
      </c>
      <c r="H48" s="255">
        <f t="shared" si="4"/>
        <v>-3.3970388677042536</v>
      </c>
      <c r="I48" s="256">
        <f t="shared" si="4"/>
        <v>0.75258185014281764</v>
      </c>
      <c r="J48" s="256">
        <f t="shared" si="4"/>
        <v>-8.052736388159758</v>
      </c>
      <c r="K48" s="256">
        <f t="shared" si="4"/>
        <v>-6.8793855624108744</v>
      </c>
      <c r="L48" s="255">
        <f t="shared" si="4"/>
        <v>3.6299737402283938</v>
      </c>
      <c r="M48" s="255">
        <f t="shared" si="4"/>
        <v>5.8867076514324594</v>
      </c>
      <c r="N48" s="158">
        <f t="shared" si="4"/>
        <v>-19.523255524758824</v>
      </c>
      <c r="O48" s="181">
        <f t="shared" si="4"/>
        <v>33.669846371496646</v>
      </c>
      <c r="P48" s="158">
        <f t="shared" si="4"/>
        <v>-3.9532362642443957</v>
      </c>
      <c r="Q48" s="158">
        <f t="shared" si="4"/>
        <v>5.7931942003867505</v>
      </c>
      <c r="R48" s="158">
        <f t="shared" si="4"/>
        <v>1.5740228089202901</v>
      </c>
      <c r="S48" s="158">
        <f t="shared" si="4"/>
        <v>1.7997725083566962</v>
      </c>
      <c r="T48" s="159">
        <f t="shared" si="4"/>
        <v>3.8126766486391404</v>
      </c>
      <c r="U48" s="159">
        <f t="shared" si="4"/>
        <v>6.6870310269949442</v>
      </c>
      <c r="V48" s="159">
        <f t="shared" si="4"/>
        <v>-5.1599259146428977</v>
      </c>
      <c r="W48" s="159">
        <f t="shared" si="4"/>
        <v>2.9563541479969331</v>
      </c>
      <c r="X48" s="159">
        <f t="shared" si="4"/>
        <v>2.4575079467713294</v>
      </c>
      <c r="Y48" s="254"/>
      <c r="Z48" s="21"/>
      <c r="AA48" s="21"/>
      <c r="AB48" s="21"/>
      <c r="AC48" s="21"/>
    </row>
    <row r="49" spans="1:29">
      <c r="A49" s="40">
        <v>10</v>
      </c>
      <c r="B49" s="41" t="s">
        <v>34</v>
      </c>
      <c r="C49" s="259">
        <f t="shared" si="4"/>
        <v>-2.7094348404738895</v>
      </c>
      <c r="D49" s="260">
        <f t="shared" si="4"/>
        <v>5.5742643458630283</v>
      </c>
      <c r="E49" s="260">
        <f t="shared" si="4"/>
        <v>-5.4277521108809879</v>
      </c>
      <c r="F49" s="260">
        <f t="shared" si="4"/>
        <v>-2.0581469564843076</v>
      </c>
      <c r="G49" s="260">
        <f t="shared" si="4"/>
        <v>-1.4485801812062959</v>
      </c>
      <c r="H49" s="259">
        <f t="shared" si="4"/>
        <v>-6.2481214525752904</v>
      </c>
      <c r="I49" s="260">
        <f t="shared" si="4"/>
        <v>-2.6570418019732358</v>
      </c>
      <c r="J49" s="260">
        <f t="shared" si="4"/>
        <v>-4.8626929353369093</v>
      </c>
      <c r="K49" s="260">
        <f t="shared" si="4"/>
        <v>-3.9507391583042875</v>
      </c>
      <c r="L49" s="259">
        <f t="shared" si="4"/>
        <v>3.063364725031974</v>
      </c>
      <c r="M49" s="259">
        <f t="shared" si="4"/>
        <v>1.7740465317762641</v>
      </c>
      <c r="N49" s="161">
        <f t="shared" si="4"/>
        <v>-0.31922888489359025</v>
      </c>
      <c r="O49" s="182">
        <f t="shared" si="4"/>
        <v>1.1237704243551008</v>
      </c>
      <c r="P49" s="161">
        <f t="shared" si="4"/>
        <v>-3.0556410820321105</v>
      </c>
      <c r="Q49" s="161">
        <f t="shared" si="4"/>
        <v>2.6950631343493541</v>
      </c>
      <c r="R49" s="161">
        <f t="shared" si="4"/>
        <v>-0.31964761446123191</v>
      </c>
      <c r="S49" s="161">
        <f t="shared" si="4"/>
        <v>0.17839770055336146</v>
      </c>
      <c r="T49" s="162">
        <f t="shared" si="4"/>
        <v>0.47163550450841285</v>
      </c>
      <c r="U49" s="162">
        <f t="shared" si="4"/>
        <v>1.3309818220249383</v>
      </c>
      <c r="V49" s="162">
        <f t="shared" si="4"/>
        <v>-0.46586313966551529</v>
      </c>
      <c r="W49" s="162">
        <f t="shared" si="4"/>
        <v>5.5580175385361059</v>
      </c>
      <c r="X49" s="162">
        <f t="shared" si="4"/>
        <v>2.9606834637266672</v>
      </c>
      <c r="Y49" s="254"/>
      <c r="Z49" s="21"/>
      <c r="AA49" s="21"/>
      <c r="AB49" s="21"/>
      <c r="AC49" s="21"/>
    </row>
    <row r="50" spans="1:29">
      <c r="A50" s="261" t="s">
        <v>194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</row>
    <row r="51" spans="1:29">
      <c r="A51" s="262" t="s">
        <v>236</v>
      </c>
      <c r="B51" s="244" t="s">
        <v>273</v>
      </c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0"/>
      <c r="P51" s="21"/>
      <c r="Q51" s="21"/>
      <c r="R51" s="21"/>
      <c r="S51" s="21"/>
      <c r="T51" s="21"/>
      <c r="U51" s="21"/>
      <c r="V51" s="21"/>
      <c r="W51" s="21" t="s">
        <v>60</v>
      </c>
      <c r="X51" s="21"/>
      <c r="Y51" s="21"/>
      <c r="Z51" s="21"/>
      <c r="AA51" s="21"/>
      <c r="AB51" s="21"/>
      <c r="AC51" s="21"/>
    </row>
    <row r="52" spans="1:29">
      <c r="A52" s="245"/>
      <c r="B52" s="246" t="s">
        <v>61</v>
      </c>
      <c r="C52" s="52">
        <v>2001</v>
      </c>
      <c r="D52" s="53">
        <v>2002</v>
      </c>
      <c r="E52" s="53">
        <v>2003</v>
      </c>
      <c r="F52" s="53">
        <v>2004</v>
      </c>
      <c r="G52" s="53">
        <v>2005</v>
      </c>
      <c r="H52" s="53">
        <v>2006</v>
      </c>
      <c r="I52" s="53">
        <v>2007</v>
      </c>
      <c r="J52" s="53">
        <v>2008</v>
      </c>
      <c r="K52" s="53">
        <v>2009</v>
      </c>
      <c r="L52" s="52">
        <v>2010</v>
      </c>
      <c r="M52" s="52">
        <v>2011</v>
      </c>
      <c r="N52" s="53">
        <v>2012</v>
      </c>
      <c r="O52" s="52">
        <v>2013</v>
      </c>
      <c r="P52" s="53">
        <v>2014</v>
      </c>
      <c r="Q52" s="53">
        <v>2015</v>
      </c>
      <c r="R52" s="53">
        <v>2016</v>
      </c>
      <c r="S52" s="53">
        <v>2017</v>
      </c>
      <c r="T52" s="247">
        <v>2018</v>
      </c>
      <c r="U52" s="247">
        <v>2019</v>
      </c>
      <c r="V52" s="248">
        <v>2020</v>
      </c>
      <c r="W52" s="248">
        <v>2021</v>
      </c>
      <c r="X52" s="248">
        <v>2022</v>
      </c>
      <c r="Y52" s="217"/>
      <c r="Z52" s="21"/>
      <c r="AA52" s="21"/>
      <c r="AB52" s="21"/>
      <c r="AC52" s="21"/>
    </row>
    <row r="53" spans="1:29">
      <c r="A53" s="57"/>
      <c r="B53" s="37" t="s">
        <v>17</v>
      </c>
      <c r="C53" s="249" t="s">
        <v>40</v>
      </c>
      <c r="D53" s="250" t="s">
        <v>41</v>
      </c>
      <c r="E53" s="250" t="s">
        <v>42</v>
      </c>
      <c r="F53" s="250" t="s">
        <v>43</v>
      </c>
      <c r="G53" s="250" t="s">
        <v>44</v>
      </c>
      <c r="H53" s="250" t="s">
        <v>45</v>
      </c>
      <c r="I53" s="250" t="s">
        <v>46</v>
      </c>
      <c r="J53" s="41" t="s">
        <v>47</v>
      </c>
      <c r="K53" s="41" t="s">
        <v>48</v>
      </c>
      <c r="L53" s="173" t="s">
        <v>49</v>
      </c>
      <c r="M53" s="57" t="s">
        <v>50</v>
      </c>
      <c r="N53" s="37" t="s">
        <v>51</v>
      </c>
      <c r="O53" s="173" t="s">
        <v>52</v>
      </c>
      <c r="P53" s="41" t="s">
        <v>53</v>
      </c>
      <c r="Q53" s="41" t="s">
        <v>54</v>
      </c>
      <c r="R53" s="41" t="s">
        <v>55</v>
      </c>
      <c r="S53" s="41" t="s">
        <v>56</v>
      </c>
      <c r="T53" s="51" t="s">
        <v>57</v>
      </c>
      <c r="U53" s="51" t="s">
        <v>197</v>
      </c>
      <c r="V53" s="242" t="s">
        <v>193</v>
      </c>
      <c r="W53" s="243" t="s">
        <v>220</v>
      </c>
      <c r="X53" s="251" t="s">
        <v>233</v>
      </c>
      <c r="Y53" s="217"/>
      <c r="Z53" s="21"/>
      <c r="AA53" s="21"/>
      <c r="AB53" s="21"/>
      <c r="AC53" s="21"/>
    </row>
    <row r="54" spans="1:29">
      <c r="A54" s="32"/>
      <c r="B54" s="33" t="s">
        <v>24</v>
      </c>
      <c r="C54" s="252">
        <f t="shared" ref="C54:X64" si="5">D22/C22*100-100</f>
        <v>-0.3572275917108243</v>
      </c>
      <c r="D54" s="253">
        <f t="shared" si="5"/>
        <v>-1.4223522965666149</v>
      </c>
      <c r="E54" s="253">
        <f t="shared" si="5"/>
        <v>-0.91465438430272172</v>
      </c>
      <c r="F54" s="253">
        <f t="shared" si="5"/>
        <v>1.0966434502483793</v>
      </c>
      <c r="G54" s="253">
        <f t="shared" si="5"/>
        <v>5.0799366639580512E-2</v>
      </c>
      <c r="H54" s="253">
        <f t="shared" si="5"/>
        <v>3.3185057434678384</v>
      </c>
      <c r="I54" s="253">
        <f t="shared" si="5"/>
        <v>-0.21314889734240694</v>
      </c>
      <c r="J54" s="253">
        <f t="shared" si="5"/>
        <v>-2.1104635975991641</v>
      </c>
      <c r="K54" s="253">
        <f t="shared" si="5"/>
        <v>-7.0528186947002354</v>
      </c>
      <c r="L54" s="252">
        <f t="shared" si="5"/>
        <v>4.6068193882478568</v>
      </c>
      <c r="M54" s="97">
        <f t="shared" si="5"/>
        <v>1.2929563707763805</v>
      </c>
      <c r="N54" s="98">
        <f t="shared" si="5"/>
        <v>-0.46826770676425156</v>
      </c>
      <c r="O54" s="97">
        <f t="shared" si="5"/>
        <v>2.9442808023251814</v>
      </c>
      <c r="P54" s="98">
        <f t="shared" si="5"/>
        <v>0.87627540745027943</v>
      </c>
      <c r="Q54" s="98">
        <f t="shared" si="5"/>
        <v>4.7982846696059056</v>
      </c>
      <c r="R54" s="98">
        <f t="shared" si="5"/>
        <v>0.85592488103610265</v>
      </c>
      <c r="S54" s="98">
        <f t="shared" si="5"/>
        <v>1.6819145551757231</v>
      </c>
      <c r="T54" s="99">
        <f t="shared" si="5"/>
        <v>0.25658388542927923</v>
      </c>
      <c r="U54" s="99">
        <f t="shared" si="5"/>
        <v>0.15223248790665878</v>
      </c>
      <c r="V54" s="99">
        <f t="shared" si="5"/>
        <v>-2.3302085131959132</v>
      </c>
      <c r="W54" s="99">
        <f t="shared" si="5"/>
        <v>1.2368579619006681</v>
      </c>
      <c r="X54" s="99">
        <f t="shared" si="5"/>
        <v>2.6168300637962005</v>
      </c>
      <c r="Y54" s="254"/>
      <c r="Z54" s="21"/>
      <c r="AA54" s="21"/>
      <c r="AB54" s="21"/>
      <c r="AC54" s="21"/>
    </row>
    <row r="55" spans="1:29">
      <c r="A55" s="36">
        <v>1</v>
      </c>
      <c r="B55" s="37" t="s">
        <v>25</v>
      </c>
      <c r="C55" s="255">
        <f t="shared" si="5"/>
        <v>-5.7113759114584326</v>
      </c>
      <c r="D55" s="256">
        <f t="shared" si="5"/>
        <v>-2.6837795775042395</v>
      </c>
      <c r="E55" s="256">
        <f t="shared" si="5"/>
        <v>-0.7903197137428748</v>
      </c>
      <c r="F55" s="256">
        <f t="shared" si="5"/>
        <v>1.0700003065292805</v>
      </c>
      <c r="G55" s="256">
        <f t="shared" si="5"/>
        <v>-0.21105008486279075</v>
      </c>
      <c r="H55" s="256">
        <f t="shared" si="5"/>
        <v>3.1944265314683378</v>
      </c>
      <c r="I55" s="256">
        <f t="shared" si="5"/>
        <v>0.15023442267403198</v>
      </c>
      <c r="J55" s="256">
        <f t="shared" si="5"/>
        <v>-2.1853768589698461</v>
      </c>
      <c r="K55" s="256">
        <f t="shared" si="5"/>
        <v>-2.4788991555388122</v>
      </c>
      <c r="L55" s="255">
        <f t="shared" si="5"/>
        <v>4.3436906046436405</v>
      </c>
      <c r="M55" s="255">
        <f t="shared" si="5"/>
        <v>1.4084355919150795</v>
      </c>
      <c r="N55" s="158">
        <f t="shared" si="5"/>
        <v>-1.0415861874244712</v>
      </c>
      <c r="O55" s="181">
        <f t="shared" si="5"/>
        <v>1.4911389308375647</v>
      </c>
      <c r="P55" s="158">
        <f t="shared" si="5"/>
        <v>2.0467775785508451</v>
      </c>
      <c r="Q55" s="158">
        <f t="shared" si="5"/>
        <v>4.2268964761298804</v>
      </c>
      <c r="R55" s="158">
        <f t="shared" si="5"/>
        <v>-0.26865910390152692</v>
      </c>
      <c r="S55" s="158">
        <f t="shared" si="5"/>
        <v>2.283083137096213</v>
      </c>
      <c r="T55" s="159">
        <f t="shared" si="5"/>
        <v>-3.7459094400233539E-2</v>
      </c>
      <c r="U55" s="159">
        <f t="shared" si="5"/>
        <v>0.38094349637944447</v>
      </c>
      <c r="V55" s="159">
        <f t="shared" si="5"/>
        <v>-2.8857181381150241</v>
      </c>
      <c r="W55" s="159">
        <f t="shared" si="5"/>
        <v>2.1485380494584234</v>
      </c>
      <c r="X55" s="159">
        <f t="shared" si="5"/>
        <v>1.0273358760144902E-2</v>
      </c>
      <c r="Y55" s="254"/>
      <c r="Z55" s="21"/>
      <c r="AA55" s="21"/>
      <c r="AB55" s="21"/>
      <c r="AC55" s="21"/>
    </row>
    <row r="56" spans="1:29">
      <c r="A56" s="36">
        <v>2</v>
      </c>
      <c r="B56" s="37" t="s">
        <v>26</v>
      </c>
      <c r="C56" s="255">
        <f t="shared" si="5"/>
        <v>6.0753962449519889</v>
      </c>
      <c r="D56" s="256">
        <f t="shared" si="5"/>
        <v>-3.9875720595458688</v>
      </c>
      <c r="E56" s="256">
        <f t="shared" si="5"/>
        <v>-0.92106099607379122</v>
      </c>
      <c r="F56" s="256">
        <f t="shared" si="5"/>
        <v>1.3762051852372394</v>
      </c>
      <c r="G56" s="256">
        <f t="shared" si="5"/>
        <v>1.3774475529158963</v>
      </c>
      <c r="H56" s="256">
        <f t="shared" si="5"/>
        <v>4.9324796143995115</v>
      </c>
      <c r="I56" s="256">
        <f t="shared" si="5"/>
        <v>0.82698845061884185</v>
      </c>
      <c r="J56" s="256">
        <f t="shared" si="5"/>
        <v>-4.1049922915486832</v>
      </c>
      <c r="K56" s="256">
        <f t="shared" si="5"/>
        <v>-5.8215280111059968</v>
      </c>
      <c r="L56" s="255">
        <f t="shared" si="5"/>
        <v>8.0329091834307746</v>
      </c>
      <c r="M56" s="255">
        <f t="shared" si="5"/>
        <v>2.2428725254435449</v>
      </c>
      <c r="N56" s="158">
        <f t="shared" si="5"/>
        <v>-2.265436383814702</v>
      </c>
      <c r="O56" s="181">
        <f t="shared" si="5"/>
        <v>3.6202246600925747</v>
      </c>
      <c r="P56" s="158">
        <f t="shared" si="5"/>
        <v>-1.9871358449947252E-2</v>
      </c>
      <c r="Q56" s="158">
        <f t="shared" si="5"/>
        <v>6.7011316252314543</v>
      </c>
      <c r="R56" s="101">
        <f t="shared" ref="R56:X64" si="6">S22/R22*100-100</f>
        <v>0.85592488103610265</v>
      </c>
      <c r="S56" s="101">
        <f t="shared" si="6"/>
        <v>1.6819145551757231</v>
      </c>
      <c r="T56" s="102">
        <f t="shared" si="6"/>
        <v>0.25658388542927923</v>
      </c>
      <c r="U56" s="102">
        <f t="shared" si="6"/>
        <v>0.15223248790665878</v>
      </c>
      <c r="V56" s="102">
        <f t="shared" si="6"/>
        <v>-2.3302085131959132</v>
      </c>
      <c r="W56" s="102">
        <f t="shared" si="6"/>
        <v>1.2368579619006681</v>
      </c>
      <c r="X56" s="102">
        <f t="shared" si="6"/>
        <v>2.6168300637962005</v>
      </c>
      <c r="Y56" s="254"/>
      <c r="Z56" s="21"/>
      <c r="AA56" s="21"/>
      <c r="AB56" s="21"/>
      <c r="AC56" s="21"/>
    </row>
    <row r="57" spans="1:29">
      <c r="A57" s="36">
        <v>3</v>
      </c>
      <c r="B57" s="37" t="s">
        <v>27</v>
      </c>
      <c r="C57" s="255">
        <f t="shared" si="5"/>
        <v>0.18223866635392483</v>
      </c>
      <c r="D57" s="256">
        <f t="shared" si="5"/>
        <v>-1.9627176518349216</v>
      </c>
      <c r="E57" s="256">
        <f t="shared" si="5"/>
        <v>0.62176771266516084</v>
      </c>
      <c r="F57" s="256">
        <f t="shared" si="5"/>
        <v>2.4186537891284274</v>
      </c>
      <c r="G57" s="256">
        <f t="shared" si="5"/>
        <v>1.6046315903037254</v>
      </c>
      <c r="H57" s="256">
        <f t="shared" si="5"/>
        <v>4.52821479901597</v>
      </c>
      <c r="I57" s="256">
        <f t="shared" si="5"/>
        <v>-0.63789240515184531</v>
      </c>
      <c r="J57" s="256">
        <f t="shared" si="5"/>
        <v>-4.82283531307327</v>
      </c>
      <c r="K57" s="256">
        <f t="shared" si="5"/>
        <v>-5.3652390600364157</v>
      </c>
      <c r="L57" s="255">
        <f t="shared" si="5"/>
        <v>3.5327589791343428</v>
      </c>
      <c r="M57" s="255">
        <f t="shared" si="5"/>
        <v>4.7064765722142141</v>
      </c>
      <c r="N57" s="158">
        <f t="shared" si="5"/>
        <v>2.0587022344542305</v>
      </c>
      <c r="O57" s="181">
        <f t="shared" si="5"/>
        <v>0.74624678224583363</v>
      </c>
      <c r="P57" s="158">
        <f t="shared" si="5"/>
        <v>-0.92339216864935736</v>
      </c>
      <c r="Q57" s="158">
        <f t="shared" si="5"/>
        <v>4.4952275275330891</v>
      </c>
      <c r="R57" s="158">
        <f t="shared" si="6"/>
        <v>-0.26865910390152692</v>
      </c>
      <c r="S57" s="158">
        <f t="shared" si="6"/>
        <v>2.283083137096213</v>
      </c>
      <c r="T57" s="159">
        <f t="shared" si="6"/>
        <v>-3.7459094400233539E-2</v>
      </c>
      <c r="U57" s="159">
        <f t="shared" si="6"/>
        <v>0.38094349637944447</v>
      </c>
      <c r="V57" s="159">
        <f t="shared" si="6"/>
        <v>-2.8857181381150241</v>
      </c>
      <c r="W57" s="159">
        <f t="shared" si="6"/>
        <v>2.1485380494584234</v>
      </c>
      <c r="X57" s="159">
        <f t="shared" si="6"/>
        <v>1.0273358760144902E-2</v>
      </c>
      <c r="Y57" s="254"/>
      <c r="Z57" s="21"/>
      <c r="AA57" s="21"/>
      <c r="AB57" s="21"/>
      <c r="AC57" s="21"/>
    </row>
    <row r="58" spans="1:29">
      <c r="A58" s="36">
        <v>4</v>
      </c>
      <c r="B58" s="37" t="s">
        <v>28</v>
      </c>
      <c r="C58" s="255">
        <f t="shared" si="5"/>
        <v>-1.0922414036269856</v>
      </c>
      <c r="D58" s="256">
        <f t="shared" si="5"/>
        <v>2.2760355258438949</v>
      </c>
      <c r="E58" s="256">
        <f t="shared" si="5"/>
        <v>0.63224462886186927</v>
      </c>
      <c r="F58" s="256">
        <f t="shared" si="5"/>
        <v>1.2781046761352997</v>
      </c>
      <c r="G58" s="256">
        <f t="shared" si="5"/>
        <v>0.79042110068292004</v>
      </c>
      <c r="H58" s="256">
        <f t="shared" si="5"/>
        <v>6.1901886298529689</v>
      </c>
      <c r="I58" s="256">
        <f t="shared" si="5"/>
        <v>1.0560761408521699</v>
      </c>
      <c r="J58" s="256">
        <f t="shared" si="5"/>
        <v>0.62084209570676308</v>
      </c>
      <c r="K58" s="256">
        <f t="shared" si="5"/>
        <v>-15.44346857053911</v>
      </c>
      <c r="L58" s="255">
        <f t="shared" si="5"/>
        <v>4.1947020077926851</v>
      </c>
      <c r="M58" s="255">
        <f t="shared" si="5"/>
        <v>5.0969774220320119E-2</v>
      </c>
      <c r="N58" s="158">
        <f t="shared" si="5"/>
        <v>5.9311641324335937</v>
      </c>
      <c r="O58" s="181">
        <f t="shared" si="5"/>
        <v>2.3366753924577637</v>
      </c>
      <c r="P58" s="158">
        <f t="shared" si="5"/>
        <v>1.1565624368211616</v>
      </c>
      <c r="Q58" s="158">
        <f t="shared" si="5"/>
        <v>4.3298180162553308</v>
      </c>
      <c r="R58" s="158">
        <f t="shared" si="6"/>
        <v>0.62355824787229608</v>
      </c>
      <c r="S58" s="158">
        <f t="shared" si="6"/>
        <v>3.1330178771310102</v>
      </c>
      <c r="T58" s="159">
        <f t="shared" si="6"/>
        <v>-0.60991320412259142</v>
      </c>
      <c r="U58" s="159">
        <f t="shared" si="6"/>
        <v>0.9267612311204374</v>
      </c>
      <c r="V58" s="159">
        <f t="shared" si="6"/>
        <v>6.9042073922602754E-2</v>
      </c>
      <c r="W58" s="159">
        <f t="shared" si="6"/>
        <v>1.0935382161336236</v>
      </c>
      <c r="X58" s="159">
        <f t="shared" si="6"/>
        <v>4.0521392525716919</v>
      </c>
      <c r="Y58" s="254"/>
      <c r="Z58" s="21"/>
      <c r="AA58" s="21"/>
      <c r="AB58" s="21"/>
      <c r="AC58" s="21"/>
    </row>
    <row r="59" spans="1:29">
      <c r="A59" s="36">
        <v>5</v>
      </c>
      <c r="B59" s="37" t="s">
        <v>29</v>
      </c>
      <c r="C59" s="255">
        <f t="shared" si="5"/>
        <v>5.3851682979169055</v>
      </c>
      <c r="D59" s="256">
        <f t="shared" si="5"/>
        <v>-2.7628683687035362</v>
      </c>
      <c r="E59" s="256">
        <f t="shared" si="5"/>
        <v>-0.50211703398110785</v>
      </c>
      <c r="F59" s="256">
        <f t="shared" si="5"/>
        <v>1.0480032188548591</v>
      </c>
      <c r="G59" s="256">
        <f t="shared" si="5"/>
        <v>-0.63177946012341124</v>
      </c>
      <c r="H59" s="256">
        <f t="shared" si="5"/>
        <v>2.6716348598726682</v>
      </c>
      <c r="I59" s="256">
        <f t="shared" si="5"/>
        <v>-2.0625751429266046</v>
      </c>
      <c r="J59" s="256">
        <f t="shared" si="5"/>
        <v>-1.7480315226550118</v>
      </c>
      <c r="K59" s="256">
        <f t="shared" si="5"/>
        <v>-6.6149414718736637</v>
      </c>
      <c r="L59" s="255">
        <f t="shared" si="5"/>
        <v>1.6209103415276047</v>
      </c>
      <c r="M59" s="255">
        <f t="shared" si="5"/>
        <v>-0.50608955494182339</v>
      </c>
      <c r="N59" s="158">
        <f t="shared" si="5"/>
        <v>-1.5969805990565789</v>
      </c>
      <c r="O59" s="181">
        <f t="shared" si="5"/>
        <v>3.3784246226926484</v>
      </c>
      <c r="P59" s="158">
        <f t="shared" si="5"/>
        <v>-0.20290907919716972</v>
      </c>
      <c r="Q59" s="158">
        <f t="shared" si="5"/>
        <v>3.443020635173923</v>
      </c>
      <c r="R59" s="158">
        <f t="shared" si="6"/>
        <v>4.1565694000254041</v>
      </c>
      <c r="S59" s="158">
        <f t="shared" si="6"/>
        <v>-1.179024720926563</v>
      </c>
      <c r="T59" s="159">
        <f t="shared" si="6"/>
        <v>2.2524960288777152E-2</v>
      </c>
      <c r="U59" s="159">
        <f t="shared" si="6"/>
        <v>-2.1578146934955527</v>
      </c>
      <c r="V59" s="159">
        <f t="shared" si="6"/>
        <v>1.620573799403374</v>
      </c>
      <c r="W59" s="159">
        <f t="shared" si="6"/>
        <v>6.7114557886361297</v>
      </c>
      <c r="X59" s="159">
        <f t="shared" si="6"/>
        <v>4.6284249407354281</v>
      </c>
      <c r="Y59" s="254"/>
      <c r="Z59" s="21"/>
      <c r="AA59" s="21"/>
      <c r="AB59" s="21"/>
      <c r="AC59" s="21"/>
    </row>
    <row r="60" spans="1:29">
      <c r="A60" s="36">
        <v>6</v>
      </c>
      <c r="B60" s="37" t="s">
        <v>30</v>
      </c>
      <c r="C60" s="255">
        <f t="shared" si="5"/>
        <v>-0.56462872679655618</v>
      </c>
      <c r="D60" s="256">
        <f t="shared" si="5"/>
        <v>0.51408421127447923</v>
      </c>
      <c r="E60" s="256">
        <f t="shared" si="5"/>
        <v>-0.11257632650830374</v>
      </c>
      <c r="F60" s="256">
        <f t="shared" si="5"/>
        <v>2.1959426846691343</v>
      </c>
      <c r="G60" s="256">
        <f t="shared" si="5"/>
        <v>0.80026889475675489</v>
      </c>
      <c r="H60" s="256">
        <f t="shared" si="5"/>
        <v>1.5835748958261604</v>
      </c>
      <c r="I60" s="256">
        <f t="shared" si="5"/>
        <v>-1.2289840990044496</v>
      </c>
      <c r="J60" s="256">
        <f t="shared" si="5"/>
        <v>2.633628142260136</v>
      </c>
      <c r="K60" s="256">
        <f t="shared" si="5"/>
        <v>-12.92908863891698</v>
      </c>
      <c r="L60" s="255">
        <f t="shared" si="5"/>
        <v>6.5078628238581189</v>
      </c>
      <c r="M60" s="255">
        <f t="shared" si="5"/>
        <v>-0.22233842950895166</v>
      </c>
      <c r="N60" s="158">
        <f t="shared" si="5"/>
        <v>-2.4587124234187883</v>
      </c>
      <c r="O60" s="181">
        <f t="shared" si="5"/>
        <v>6.3840200371285079</v>
      </c>
      <c r="P60" s="158">
        <f t="shared" si="5"/>
        <v>0.77513135058610771</v>
      </c>
      <c r="Q60" s="158">
        <f t="shared" si="5"/>
        <v>4.4179133486469624</v>
      </c>
      <c r="R60" s="158">
        <f t="shared" si="6"/>
        <v>-2.24603806057047</v>
      </c>
      <c r="S60" s="158">
        <f t="shared" si="6"/>
        <v>0.60533444649573198</v>
      </c>
      <c r="T60" s="159">
        <f t="shared" si="6"/>
        <v>2.2901386228821394</v>
      </c>
      <c r="U60" s="159">
        <f t="shared" si="6"/>
        <v>0.3299727325279207</v>
      </c>
      <c r="V60" s="159">
        <f t="shared" si="6"/>
        <v>-2.8514522001730853</v>
      </c>
      <c r="W60" s="159">
        <f t="shared" si="6"/>
        <v>0.16451670084811099</v>
      </c>
      <c r="X60" s="159">
        <f t="shared" si="6"/>
        <v>3.8394181140511705</v>
      </c>
      <c r="Y60" s="254"/>
      <c r="Z60" s="21"/>
      <c r="AA60" s="21"/>
      <c r="AB60" s="21"/>
      <c r="AC60" s="21"/>
    </row>
    <row r="61" spans="1:29">
      <c r="A61" s="36">
        <v>7</v>
      </c>
      <c r="B61" s="37" t="s">
        <v>31</v>
      </c>
      <c r="C61" s="255">
        <f t="shared" si="5"/>
        <v>3.5557918526958758</v>
      </c>
      <c r="D61" s="256">
        <f t="shared" si="5"/>
        <v>-1.1070120742688658</v>
      </c>
      <c r="E61" s="256">
        <f t="shared" si="5"/>
        <v>-3.7500584742754484</v>
      </c>
      <c r="F61" s="256">
        <f t="shared" si="5"/>
        <v>-1.3613331821270265</v>
      </c>
      <c r="G61" s="256">
        <f t="shared" si="5"/>
        <v>-3.2828238913138819</v>
      </c>
      <c r="H61" s="256">
        <f t="shared" si="5"/>
        <v>0.49636640611343807</v>
      </c>
      <c r="I61" s="256">
        <f t="shared" si="5"/>
        <v>-1.5565919582046064</v>
      </c>
      <c r="J61" s="256">
        <f t="shared" si="5"/>
        <v>-4.1329423738671096</v>
      </c>
      <c r="K61" s="256">
        <f t="shared" si="5"/>
        <v>-5.7980814195978354</v>
      </c>
      <c r="L61" s="255">
        <f t="shared" si="5"/>
        <v>3.5060297271249539</v>
      </c>
      <c r="M61" s="255">
        <f t="shared" si="5"/>
        <v>3.0127678880055271</v>
      </c>
      <c r="N61" s="158">
        <f t="shared" si="5"/>
        <v>1.3422100957271255E-2</v>
      </c>
      <c r="O61" s="181">
        <f t="shared" si="5"/>
        <v>-0.83174404133453095</v>
      </c>
      <c r="P61" s="158">
        <f t="shared" si="5"/>
        <v>2.5034730812415518</v>
      </c>
      <c r="Q61" s="158">
        <f t="shared" si="5"/>
        <v>5.3391093576751416</v>
      </c>
      <c r="R61" s="158">
        <f t="shared" si="6"/>
        <v>4.599871737095711</v>
      </c>
      <c r="S61" s="158">
        <f t="shared" si="6"/>
        <v>4.3125811441501156</v>
      </c>
      <c r="T61" s="159">
        <f t="shared" si="6"/>
        <v>-0.32056984546564138</v>
      </c>
      <c r="U61" s="159">
        <f t="shared" si="6"/>
        <v>-1.47413647475787E-2</v>
      </c>
      <c r="V61" s="159">
        <f t="shared" si="6"/>
        <v>-5.9387768601364144</v>
      </c>
      <c r="W61" s="159">
        <f t="shared" si="6"/>
        <v>-1.162193671267886</v>
      </c>
      <c r="X61" s="159">
        <f t="shared" si="6"/>
        <v>3.1618849068750592</v>
      </c>
      <c r="Y61" s="254"/>
      <c r="Z61" s="21"/>
      <c r="AA61" s="21"/>
      <c r="AB61" s="21"/>
      <c r="AC61" s="21"/>
    </row>
    <row r="62" spans="1:29">
      <c r="A62" s="36">
        <v>8</v>
      </c>
      <c r="B62" s="37" t="s">
        <v>32</v>
      </c>
      <c r="C62" s="255">
        <f t="shared" si="5"/>
        <v>0.29691953164821427</v>
      </c>
      <c r="D62" s="256">
        <f t="shared" si="5"/>
        <v>2.7183334693287549</v>
      </c>
      <c r="E62" s="256">
        <f t="shared" si="5"/>
        <v>-5.008766037388753</v>
      </c>
      <c r="F62" s="256">
        <f t="shared" si="5"/>
        <v>-0.21185383845704564</v>
      </c>
      <c r="G62" s="256">
        <f t="shared" si="5"/>
        <v>-2.8890346066649215</v>
      </c>
      <c r="H62" s="256">
        <f t="shared" si="5"/>
        <v>-1.9027778618881257</v>
      </c>
      <c r="I62" s="256">
        <f t="shared" si="5"/>
        <v>-1.1028798962866944</v>
      </c>
      <c r="J62" s="256">
        <f t="shared" si="5"/>
        <v>-6.1890404716648391</v>
      </c>
      <c r="K62" s="256">
        <f t="shared" si="5"/>
        <v>-4.6680030276061188</v>
      </c>
      <c r="L62" s="255">
        <f t="shared" si="5"/>
        <v>-0.68769478287271113</v>
      </c>
      <c r="M62" s="255">
        <f t="shared" si="5"/>
        <v>0.13090086148579871</v>
      </c>
      <c r="N62" s="158">
        <f t="shared" si="5"/>
        <v>1.0074086032449117</v>
      </c>
      <c r="O62" s="181">
        <f t="shared" si="5"/>
        <v>3.1418351374780968</v>
      </c>
      <c r="P62" s="158">
        <f t="shared" si="5"/>
        <v>0.75812189239081818</v>
      </c>
      <c r="Q62" s="158">
        <f t="shared" si="5"/>
        <v>5.9847376735399962</v>
      </c>
      <c r="R62" s="158">
        <f t="shared" si="6"/>
        <v>2.6191514449183728</v>
      </c>
      <c r="S62" s="158">
        <f t="shared" si="6"/>
        <v>-1.5468944904597492E-2</v>
      </c>
      <c r="T62" s="159">
        <f t="shared" si="6"/>
        <v>7.0041637284546709E-2</v>
      </c>
      <c r="U62" s="159">
        <f t="shared" si="6"/>
        <v>-0.47806965123942291</v>
      </c>
      <c r="V62" s="159">
        <f t="shared" si="6"/>
        <v>-4.397627108809175</v>
      </c>
      <c r="W62" s="159">
        <f t="shared" si="6"/>
        <v>-3.7547552434926672</v>
      </c>
      <c r="X62" s="159">
        <f t="shared" si="6"/>
        <v>3.2755576274947913</v>
      </c>
      <c r="Y62" s="254"/>
      <c r="Z62" s="21"/>
      <c r="AA62" s="21"/>
      <c r="AB62" s="21"/>
      <c r="AC62" s="21"/>
    </row>
    <row r="63" spans="1:29">
      <c r="A63" s="36">
        <v>9</v>
      </c>
      <c r="B63" s="37" t="s">
        <v>33</v>
      </c>
      <c r="C63" s="255">
        <f t="shared" si="5"/>
        <v>10.002922213827077</v>
      </c>
      <c r="D63" s="256">
        <f t="shared" si="5"/>
        <v>1.2799004415512911</v>
      </c>
      <c r="E63" s="256">
        <f t="shared" si="5"/>
        <v>-2.5858178183476639</v>
      </c>
      <c r="F63" s="256">
        <f t="shared" si="5"/>
        <v>-1.9534263189812009</v>
      </c>
      <c r="G63" s="256">
        <f t="shared" si="5"/>
        <v>-2.5156050143865514</v>
      </c>
      <c r="H63" s="256">
        <f t="shared" si="5"/>
        <v>1.73362874306207</v>
      </c>
      <c r="I63" s="256">
        <f t="shared" si="5"/>
        <v>-4.3157211994213185E-2</v>
      </c>
      <c r="J63" s="256">
        <f t="shared" si="5"/>
        <v>-8.1547442267904842</v>
      </c>
      <c r="K63" s="256">
        <f t="shared" si="5"/>
        <v>-6.9848265817418991</v>
      </c>
      <c r="L63" s="255">
        <f t="shared" si="5"/>
        <v>1.6882506054506621</v>
      </c>
      <c r="M63" s="255">
        <f t="shared" si="5"/>
        <v>1.1827536873071551</v>
      </c>
      <c r="N63" s="158">
        <f t="shared" si="5"/>
        <v>-19.797673500793579</v>
      </c>
      <c r="O63" s="181">
        <f t="shared" si="5"/>
        <v>33.52438268873351</v>
      </c>
      <c r="P63" s="158">
        <f t="shared" si="5"/>
        <v>-2.0210884660354793</v>
      </c>
      <c r="Q63" s="158">
        <f t="shared" si="5"/>
        <v>7.4241645244215846</v>
      </c>
      <c r="R63" s="158">
        <f t="shared" si="6"/>
        <v>2.7464312256374086</v>
      </c>
      <c r="S63" s="158">
        <f t="shared" si="6"/>
        <v>3.745694904787598</v>
      </c>
      <c r="T63" s="159">
        <f t="shared" si="6"/>
        <v>1.0008790760607411</v>
      </c>
      <c r="U63" s="159">
        <f t="shared" si="6"/>
        <v>-0.82461831731298219</v>
      </c>
      <c r="V63" s="159">
        <f t="shared" si="6"/>
        <v>-5.1422686689800372</v>
      </c>
      <c r="W63" s="159">
        <f t="shared" si="6"/>
        <v>1.256770852971556E-2</v>
      </c>
      <c r="X63" s="159">
        <f t="shared" si="6"/>
        <v>3.40986750466638</v>
      </c>
      <c r="Y63" s="254"/>
      <c r="Z63" s="21"/>
      <c r="AA63" s="21"/>
      <c r="AB63" s="21"/>
      <c r="AC63" s="21"/>
    </row>
    <row r="64" spans="1:29">
      <c r="A64" s="40">
        <v>10</v>
      </c>
      <c r="B64" s="41" t="s">
        <v>34</v>
      </c>
      <c r="C64" s="259">
        <f t="shared" si="5"/>
        <v>5.791194119738492</v>
      </c>
      <c r="D64" s="260">
        <f t="shared" si="5"/>
        <v>-1.628277431313478</v>
      </c>
      <c r="E64" s="260">
        <f t="shared" si="5"/>
        <v>-6.580302842789834</v>
      </c>
      <c r="F64" s="260">
        <f t="shared" si="5"/>
        <v>-1.5744123475126202</v>
      </c>
      <c r="G64" s="260">
        <f t="shared" si="5"/>
        <v>-3.2691447333500179</v>
      </c>
      <c r="H64" s="260">
        <f t="shared" si="5"/>
        <v>-0.55167629242176019</v>
      </c>
      <c r="I64" s="260">
        <f t="shared" si="5"/>
        <v>-3.5181929971149799</v>
      </c>
      <c r="J64" s="260">
        <f t="shared" si="5"/>
        <v>-4.9681879921159293</v>
      </c>
      <c r="K64" s="260">
        <f t="shared" si="5"/>
        <v>-4.0595695841778223</v>
      </c>
      <c r="L64" s="259">
        <f t="shared" si="5"/>
        <v>1.1326596218941916</v>
      </c>
      <c r="M64" s="103">
        <f t="shared" si="5"/>
        <v>-2.7478795584785445</v>
      </c>
      <c r="N64" s="104">
        <f t="shared" si="5"/>
        <v>-0.65894668750028984</v>
      </c>
      <c r="O64" s="103">
        <f t="shared" si="5"/>
        <v>1.0138922962986641</v>
      </c>
      <c r="P64" s="104">
        <f t="shared" si="5"/>
        <v>-1.1056307497452167</v>
      </c>
      <c r="Q64" s="104">
        <f t="shared" si="5"/>
        <v>4.2784811288708653</v>
      </c>
      <c r="R64" s="161">
        <f t="shared" si="6"/>
        <v>1.1025132254268897</v>
      </c>
      <c r="S64" s="161">
        <f t="shared" si="6"/>
        <v>1.5238784641401679</v>
      </c>
      <c r="T64" s="162">
        <f t="shared" si="6"/>
        <v>-1.8937740870730408</v>
      </c>
      <c r="U64" s="162">
        <f t="shared" si="6"/>
        <v>-0.90031952885158262</v>
      </c>
      <c r="V64" s="162">
        <f t="shared" si="6"/>
        <v>0.87831045753699755</v>
      </c>
      <c r="W64" s="162">
        <f t="shared" si="6"/>
        <v>3.5647529412502053</v>
      </c>
      <c r="X64" s="162">
        <f t="shared" si="6"/>
        <v>3.8040789650847699</v>
      </c>
      <c r="Y64" s="254"/>
      <c r="Z64" s="21"/>
      <c r="AA64" s="21"/>
      <c r="AB64" s="21"/>
      <c r="AC64" s="21"/>
    </row>
  </sheetData>
  <phoneticPr fontId="1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workbookViewId="0">
      <pane xSplit="2" ySplit="5" topLeftCell="J6" activePane="bottomRight" state="frozen"/>
      <selection pane="topRight" activeCell="C1" sqref="C1"/>
      <selection pane="bottomLeft" activeCell="A6" sqref="A6"/>
      <selection pane="bottomRight" activeCell="V1" sqref="V1"/>
    </sheetView>
  </sheetViews>
  <sheetFormatPr defaultColWidth="11" defaultRowHeight="13.5"/>
  <cols>
    <col min="1" max="1" width="4.75" style="176" customWidth="1"/>
    <col min="2" max="2" width="11" style="176"/>
    <col min="3" max="7" width="11" style="22"/>
    <col min="8" max="8" width="12.375" style="22" bestFit="1" customWidth="1"/>
    <col min="9" max="16" width="11" style="22"/>
    <col min="17" max="17" width="11.625" style="22" bestFit="1" customWidth="1"/>
    <col min="18" max="19" width="11" style="22"/>
    <col min="20" max="20" width="9.375" style="22" customWidth="1"/>
    <col min="21" max="21" width="9.25" style="22" customWidth="1"/>
    <col min="22" max="22" width="9.625" style="22" customWidth="1"/>
    <col min="23" max="16384" width="11" style="22"/>
  </cols>
  <sheetData>
    <row r="1" spans="1:22">
      <c r="A1" s="61"/>
      <c r="B1" s="20" t="s">
        <v>275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6"/>
      <c r="R1" s="216"/>
      <c r="S1" s="216"/>
      <c r="T1" s="21"/>
      <c r="U1" s="21"/>
      <c r="V1" s="21"/>
    </row>
    <row r="2" spans="1:22">
      <c r="A2" s="61"/>
      <c r="B2" s="20"/>
      <c r="C2" s="20"/>
      <c r="D2" s="20"/>
      <c r="E2" s="21" t="s">
        <v>36</v>
      </c>
      <c r="F2" s="20"/>
      <c r="G2" s="20"/>
      <c r="H2" s="37"/>
      <c r="I2" s="37"/>
      <c r="J2" s="37"/>
      <c r="K2" s="37"/>
      <c r="L2" s="37"/>
      <c r="M2" s="37"/>
      <c r="N2" s="37"/>
      <c r="O2" s="37"/>
      <c r="P2" s="37"/>
      <c r="Q2" s="207"/>
      <c r="R2" s="21"/>
      <c r="S2" s="21"/>
      <c r="T2" s="217" t="s">
        <v>276</v>
      </c>
      <c r="U2" s="21"/>
      <c r="V2" s="21"/>
    </row>
    <row r="3" spans="1:22">
      <c r="A3" s="218"/>
      <c r="B3" s="219" t="s">
        <v>38</v>
      </c>
      <c r="C3" s="53">
        <v>2006</v>
      </c>
      <c r="D3" s="53">
        <v>2007</v>
      </c>
      <c r="E3" s="53">
        <v>2008</v>
      </c>
      <c r="F3" s="53">
        <v>2009</v>
      </c>
      <c r="G3" s="53">
        <v>2010</v>
      </c>
      <c r="H3" s="218">
        <v>2011</v>
      </c>
      <c r="I3" s="208">
        <v>2012</v>
      </c>
      <c r="J3" s="208">
        <v>2013</v>
      </c>
      <c r="K3" s="208">
        <v>2014</v>
      </c>
      <c r="L3" s="208">
        <v>2015</v>
      </c>
      <c r="M3" s="208">
        <v>2016</v>
      </c>
      <c r="N3" s="208">
        <v>2017</v>
      </c>
      <c r="O3" s="208">
        <v>2018</v>
      </c>
      <c r="P3" s="208">
        <v>2019</v>
      </c>
      <c r="Q3" s="208">
        <v>2020</v>
      </c>
      <c r="R3" s="208">
        <v>2021</v>
      </c>
      <c r="S3" s="208">
        <v>2022</v>
      </c>
      <c r="T3" s="54"/>
      <c r="U3" s="54"/>
      <c r="V3" s="54"/>
    </row>
    <row r="4" spans="1:22">
      <c r="A4" s="220"/>
      <c r="B4" s="220"/>
      <c r="C4" s="56" t="s">
        <v>45</v>
      </c>
      <c r="D4" s="56" t="s">
        <v>46</v>
      </c>
      <c r="E4" s="37" t="s">
        <v>47</v>
      </c>
      <c r="F4" s="37" t="s">
        <v>48</v>
      </c>
      <c r="G4" s="37" t="s">
        <v>49</v>
      </c>
      <c r="H4" s="207" t="s">
        <v>50</v>
      </c>
      <c r="I4" s="37" t="s">
        <v>51</v>
      </c>
      <c r="J4" s="37" t="s">
        <v>52</v>
      </c>
      <c r="K4" s="37" t="s">
        <v>53</v>
      </c>
      <c r="L4" s="37" t="s">
        <v>54</v>
      </c>
      <c r="M4" s="37" t="s">
        <v>55</v>
      </c>
      <c r="N4" s="37" t="s">
        <v>56</v>
      </c>
      <c r="O4" s="37" t="s">
        <v>57</v>
      </c>
      <c r="P4" s="37" t="s">
        <v>197</v>
      </c>
      <c r="Q4" s="37" t="s">
        <v>193</v>
      </c>
      <c r="R4" s="37" t="s">
        <v>220</v>
      </c>
      <c r="S4" s="37" t="s">
        <v>233</v>
      </c>
      <c r="T4" s="62" t="s">
        <v>213</v>
      </c>
      <c r="U4" s="62" t="s">
        <v>221</v>
      </c>
      <c r="V4" s="62" t="s">
        <v>234</v>
      </c>
    </row>
    <row r="5" spans="1:22">
      <c r="A5" s="221"/>
      <c r="B5" s="221" t="s">
        <v>86</v>
      </c>
      <c r="C5" s="41"/>
      <c r="D5" s="41"/>
      <c r="E5" s="41"/>
      <c r="F5" s="41"/>
      <c r="G5" s="41"/>
      <c r="H5" s="222"/>
      <c r="I5" s="41"/>
      <c r="J5" s="41"/>
      <c r="K5" s="41"/>
      <c r="L5" s="41"/>
      <c r="M5" s="41"/>
      <c r="N5" s="41"/>
      <c r="O5" s="41"/>
      <c r="P5" s="41"/>
      <c r="Q5" s="216" t="s">
        <v>58</v>
      </c>
      <c r="R5" s="216" t="s">
        <v>59</v>
      </c>
      <c r="S5" s="216" t="s">
        <v>59</v>
      </c>
      <c r="T5" s="41"/>
      <c r="U5" s="41"/>
      <c r="V5" s="41"/>
    </row>
    <row r="6" spans="1:22">
      <c r="A6" s="223"/>
      <c r="B6" s="224" t="s">
        <v>24</v>
      </c>
      <c r="C6" s="212">
        <f t="shared" ref="C6:J6" si="0">SUM(C7:C16)</f>
        <v>20740176.063661773</v>
      </c>
      <c r="D6" s="212">
        <f t="shared" si="0"/>
        <v>21290863.96126695</v>
      </c>
      <c r="E6" s="212">
        <f t="shared" si="0"/>
        <v>20909143.831124656</v>
      </c>
      <c r="F6" s="212">
        <f t="shared" si="0"/>
        <v>19470619.346342303</v>
      </c>
      <c r="G6" s="212">
        <f t="shared" si="0"/>
        <v>20472913.778089084</v>
      </c>
      <c r="H6" s="212">
        <f t="shared" si="0"/>
        <v>19899071.970860705</v>
      </c>
      <c r="I6" s="212">
        <f t="shared" si="0"/>
        <v>19805891.042875387</v>
      </c>
      <c r="J6" s="212">
        <f t="shared" si="0"/>
        <v>20389032.09058021</v>
      </c>
      <c r="K6" s="212">
        <f t="shared" ref="K6:P6" si="1">SUM(K7:K16)</f>
        <v>20567696.164607108</v>
      </c>
      <c r="L6" s="212">
        <f t="shared" si="1"/>
        <v>21554592.776564572</v>
      </c>
      <c r="M6" s="212">
        <f t="shared" si="1"/>
        <v>21739083.899145197</v>
      </c>
      <c r="N6" s="212">
        <f t="shared" si="1"/>
        <v>22104716.715406783</v>
      </c>
      <c r="O6" s="212">
        <f t="shared" si="1"/>
        <v>22161433.856418312</v>
      </c>
      <c r="P6" s="212">
        <f t="shared" si="1"/>
        <v>22195170.758533724</v>
      </c>
      <c r="Q6" s="212">
        <f>SUM(Q7:Q16)</f>
        <v>21677977</v>
      </c>
      <c r="R6" s="212">
        <f>SUM(R7:R16)</f>
        <v>21946102.784503497</v>
      </c>
      <c r="S6" s="212">
        <f>SUM(S7:S16)</f>
        <v>22520395</v>
      </c>
      <c r="T6" s="225">
        <f t="shared" ref="T6:V16" si="2">ROUND((Q6-P6)/P6*100,1)</f>
        <v>-2.2999999999999998</v>
      </c>
      <c r="U6" s="225">
        <f t="shared" si="2"/>
        <v>1.2</v>
      </c>
      <c r="V6" s="225">
        <f t="shared" si="2"/>
        <v>2.6</v>
      </c>
    </row>
    <row r="7" spans="1:22">
      <c r="A7" s="226">
        <v>100</v>
      </c>
      <c r="B7" s="37" t="s">
        <v>25</v>
      </c>
      <c r="C7" s="212">
        <f t="shared" ref="C7:S8" si="3">C18</f>
        <v>6389730.0636617728</v>
      </c>
      <c r="D7" s="212">
        <f t="shared" si="3"/>
        <v>6543086.9612669498</v>
      </c>
      <c r="E7" s="212">
        <f t="shared" si="3"/>
        <v>6458341.8311246559</v>
      </c>
      <c r="F7" s="212">
        <f t="shared" si="3"/>
        <v>6245385.3463423029</v>
      </c>
      <c r="G7" s="212">
        <f t="shared" si="3"/>
        <v>6531445.7780890837</v>
      </c>
      <c r="H7" s="212">
        <f t="shared" si="3"/>
        <v>6418376.9708607048</v>
      </c>
      <c r="I7" s="212">
        <f t="shared" si="3"/>
        <v>6351524.0428753868</v>
      </c>
      <c r="J7" s="212">
        <f t="shared" si="3"/>
        <v>6446234.0905802101</v>
      </c>
      <c r="K7" s="212">
        <f t="shared" si="3"/>
        <v>6578174.1646071076</v>
      </c>
      <c r="L7" s="212">
        <f t="shared" si="3"/>
        <v>6856226.776564572</v>
      </c>
      <c r="M7" s="212">
        <f t="shared" si="3"/>
        <v>6837806.8991451971</v>
      </c>
      <c r="N7" s="212">
        <f t="shared" si="3"/>
        <v>6993919.7154067829</v>
      </c>
      <c r="O7" s="212">
        <f t="shared" si="3"/>
        <v>6991299.8564183116</v>
      </c>
      <c r="P7" s="212">
        <f t="shared" si="3"/>
        <v>7017932.7585337237</v>
      </c>
      <c r="Q7" s="212">
        <f t="shared" si="3"/>
        <v>6815415</v>
      </c>
      <c r="R7" s="212">
        <f t="shared" si="3"/>
        <v>6961846.7845034972</v>
      </c>
      <c r="S7" s="212">
        <f t="shared" si="3"/>
        <v>6962562</v>
      </c>
      <c r="T7" s="225">
        <f t="shared" si="2"/>
        <v>-2.9</v>
      </c>
      <c r="U7" s="225">
        <f t="shared" si="2"/>
        <v>2.1</v>
      </c>
      <c r="V7" s="225">
        <f t="shared" si="2"/>
        <v>0</v>
      </c>
    </row>
    <row r="8" spans="1:22">
      <c r="A8" s="226" t="s">
        <v>277</v>
      </c>
      <c r="B8" s="37" t="s">
        <v>26</v>
      </c>
      <c r="C8" s="212">
        <f t="shared" si="3"/>
        <v>3186263</v>
      </c>
      <c r="D8" s="212">
        <f t="shared" si="3"/>
        <v>3295018</v>
      </c>
      <c r="E8" s="212">
        <f t="shared" si="3"/>
        <v>3171991</v>
      </c>
      <c r="F8" s="212">
        <f t="shared" si="3"/>
        <v>2991237</v>
      </c>
      <c r="G8" s="212">
        <f t="shared" si="3"/>
        <v>3259680</v>
      </c>
      <c r="H8" s="212">
        <f t="shared" si="3"/>
        <v>3195146</v>
      </c>
      <c r="I8" s="212">
        <f t="shared" si="3"/>
        <v>3122762</v>
      </c>
      <c r="J8" s="212">
        <f t="shared" si="3"/>
        <v>3235813</v>
      </c>
      <c r="K8" s="212">
        <f t="shared" si="3"/>
        <v>3235170</v>
      </c>
      <c r="L8" s="212">
        <f t="shared" si="3"/>
        <v>3451963</v>
      </c>
      <c r="M8" s="212">
        <f t="shared" si="3"/>
        <v>3473488</v>
      </c>
      <c r="N8" s="212">
        <f t="shared" si="3"/>
        <v>3582313</v>
      </c>
      <c r="O8" s="212">
        <f t="shared" si="3"/>
        <v>3560464</v>
      </c>
      <c r="P8" s="212">
        <f t="shared" si="3"/>
        <v>3593461</v>
      </c>
      <c r="Q8" s="212">
        <f t="shared" si="3"/>
        <v>3595942</v>
      </c>
      <c r="R8" s="212">
        <f t="shared" si="3"/>
        <v>3635265</v>
      </c>
      <c r="S8" s="212">
        <f t="shared" si="3"/>
        <v>3782571</v>
      </c>
      <c r="T8" s="225">
        <f t="shared" si="2"/>
        <v>0.1</v>
      </c>
      <c r="U8" s="225">
        <f t="shared" si="2"/>
        <v>1.1000000000000001</v>
      </c>
      <c r="V8" s="225">
        <f t="shared" si="2"/>
        <v>4.0999999999999996</v>
      </c>
    </row>
    <row r="9" spans="1:22">
      <c r="A9" s="226">
        <v>2</v>
      </c>
      <c r="B9" s="37" t="s">
        <v>27</v>
      </c>
      <c r="C9" s="212">
        <f t="shared" ref="C9:O9" si="4">C23</f>
        <v>1926824</v>
      </c>
      <c r="D9" s="212">
        <f t="shared" si="4"/>
        <v>1964904</v>
      </c>
      <c r="E9" s="212">
        <f t="shared" si="4"/>
        <v>1879214</v>
      </c>
      <c r="F9" s="212">
        <f t="shared" si="4"/>
        <v>1778777</v>
      </c>
      <c r="G9" s="212">
        <f t="shared" si="4"/>
        <v>1863070</v>
      </c>
      <c r="H9" s="212">
        <f t="shared" si="4"/>
        <v>1871956</v>
      </c>
      <c r="I9" s="212">
        <f t="shared" si="4"/>
        <v>1910494</v>
      </c>
      <c r="J9" s="212">
        <f t="shared" si="4"/>
        <v>1924751</v>
      </c>
      <c r="K9" s="212">
        <f t="shared" si="4"/>
        <v>1906978</v>
      </c>
      <c r="L9" s="212">
        <f t="shared" si="4"/>
        <v>1992701</v>
      </c>
      <c r="M9" s="212">
        <f t="shared" si="4"/>
        <v>2075529</v>
      </c>
      <c r="N9" s="212">
        <f t="shared" si="4"/>
        <v>2051058</v>
      </c>
      <c r="O9" s="212">
        <f t="shared" si="4"/>
        <v>2051520</v>
      </c>
      <c r="P9" s="212">
        <f>P23</f>
        <v>2007252</v>
      </c>
      <c r="Q9" s="212">
        <f>Q23</f>
        <v>2039781</v>
      </c>
      <c r="R9" s="212">
        <f>R23</f>
        <v>2176680</v>
      </c>
      <c r="S9" s="212">
        <f>S23</f>
        <v>2277426</v>
      </c>
      <c r="T9" s="225">
        <f t="shared" si="2"/>
        <v>1.6</v>
      </c>
      <c r="U9" s="225">
        <f t="shared" si="2"/>
        <v>6.7</v>
      </c>
      <c r="V9" s="225">
        <f t="shared" si="2"/>
        <v>4.5999999999999996</v>
      </c>
    </row>
    <row r="10" spans="1:22">
      <c r="A10" s="226">
        <v>3</v>
      </c>
      <c r="B10" s="37" t="s">
        <v>28</v>
      </c>
      <c r="C10" s="212">
        <f t="shared" ref="C10:O10" si="5">C29</f>
        <v>2857522</v>
      </c>
      <c r="D10" s="212">
        <f t="shared" si="5"/>
        <v>3010684</v>
      </c>
      <c r="E10" s="212">
        <f t="shared" si="5"/>
        <v>3011137</v>
      </c>
      <c r="F10" s="212">
        <f t="shared" si="5"/>
        <v>2589870</v>
      </c>
      <c r="G10" s="212">
        <f t="shared" si="5"/>
        <v>2706488</v>
      </c>
      <c r="H10" s="212">
        <f t="shared" si="5"/>
        <v>2559683</v>
      </c>
      <c r="I10" s="212">
        <f t="shared" si="5"/>
        <v>2711502</v>
      </c>
      <c r="J10" s="212">
        <f t="shared" si="5"/>
        <v>2774861</v>
      </c>
      <c r="K10" s="212">
        <f t="shared" si="5"/>
        <v>2806954</v>
      </c>
      <c r="L10" s="212">
        <f t="shared" si="5"/>
        <v>2928490</v>
      </c>
      <c r="M10" s="212">
        <f t="shared" si="5"/>
        <v>2862715</v>
      </c>
      <c r="N10" s="212">
        <f t="shared" si="5"/>
        <v>2880044</v>
      </c>
      <c r="O10" s="212">
        <f t="shared" si="5"/>
        <v>2946001</v>
      </c>
      <c r="P10" s="212">
        <f>P29</f>
        <v>2955722</v>
      </c>
      <c r="Q10" s="212">
        <f>Q29</f>
        <v>2871441</v>
      </c>
      <c r="R10" s="212">
        <f>R29</f>
        <v>2876165</v>
      </c>
      <c r="S10" s="212">
        <f>S29</f>
        <v>2986593</v>
      </c>
      <c r="T10" s="225">
        <f t="shared" si="2"/>
        <v>-2.9</v>
      </c>
      <c r="U10" s="225">
        <f t="shared" si="2"/>
        <v>0.2</v>
      </c>
      <c r="V10" s="225">
        <f t="shared" si="2"/>
        <v>3.8</v>
      </c>
    </row>
    <row r="11" spans="1:22">
      <c r="A11" s="226">
        <v>4</v>
      </c>
      <c r="B11" s="37" t="s">
        <v>29</v>
      </c>
      <c r="C11" s="212">
        <f t="shared" ref="C11:O11" si="6">C35</f>
        <v>1208425</v>
      </c>
      <c r="D11" s="212">
        <f t="shared" si="6"/>
        <v>1228724</v>
      </c>
      <c r="E11" s="212">
        <f t="shared" si="6"/>
        <v>1205036</v>
      </c>
      <c r="F11" s="212">
        <f t="shared" si="6"/>
        <v>1147428</v>
      </c>
      <c r="G11" s="212">
        <f t="shared" si="6"/>
        <v>1167624</v>
      </c>
      <c r="H11" s="212">
        <f t="shared" si="6"/>
        <v>1098761</v>
      </c>
      <c r="I11" s="212">
        <f t="shared" si="6"/>
        <v>1081214</v>
      </c>
      <c r="J11" s="212">
        <f t="shared" si="6"/>
        <v>1117742</v>
      </c>
      <c r="K11" s="212">
        <f t="shared" si="6"/>
        <v>1115474</v>
      </c>
      <c r="L11" s="212">
        <f t="shared" si="6"/>
        <v>1153880</v>
      </c>
      <c r="M11" s="212">
        <f t="shared" si="6"/>
        <v>1206957</v>
      </c>
      <c r="N11" s="212">
        <f t="shared" si="6"/>
        <v>1259008</v>
      </c>
      <c r="O11" s="212">
        <f t="shared" si="6"/>
        <v>1254972</v>
      </c>
      <c r="P11" s="212">
        <f>P35</f>
        <v>1254787</v>
      </c>
      <c r="Q11" s="212">
        <f>Q35</f>
        <v>1180268</v>
      </c>
      <c r="R11" s="212">
        <f>R35</f>
        <v>1166551</v>
      </c>
      <c r="S11" s="212">
        <f>S35</f>
        <v>1203436</v>
      </c>
      <c r="T11" s="225">
        <f t="shared" si="2"/>
        <v>-5.9</v>
      </c>
      <c r="U11" s="225">
        <f t="shared" si="2"/>
        <v>-1.2</v>
      </c>
      <c r="V11" s="225">
        <f t="shared" si="2"/>
        <v>3.2</v>
      </c>
    </row>
    <row r="12" spans="1:22">
      <c r="A12" s="226">
        <v>5</v>
      </c>
      <c r="B12" s="37" t="s">
        <v>30</v>
      </c>
      <c r="C12" s="212">
        <f t="shared" ref="C12:O12" si="7">C42</f>
        <v>2610678</v>
      </c>
      <c r="D12" s="212">
        <f t="shared" si="7"/>
        <v>2657558</v>
      </c>
      <c r="E12" s="212">
        <f t="shared" si="7"/>
        <v>2726743</v>
      </c>
      <c r="F12" s="212">
        <f t="shared" si="7"/>
        <v>2376027</v>
      </c>
      <c r="G12" s="212">
        <f t="shared" si="7"/>
        <v>2544124</v>
      </c>
      <c r="H12" s="212">
        <f t="shared" si="7"/>
        <v>2440383</v>
      </c>
      <c r="I12" s="212">
        <f t="shared" si="7"/>
        <v>2380381</v>
      </c>
      <c r="J12" s="212">
        <f t="shared" si="7"/>
        <v>2532345</v>
      </c>
      <c r="K12" s="212">
        <f t="shared" si="7"/>
        <v>2551974</v>
      </c>
      <c r="L12" s="212">
        <f t="shared" si="7"/>
        <v>2664718</v>
      </c>
      <c r="M12" s="212">
        <f t="shared" si="7"/>
        <v>2734511</v>
      </c>
      <c r="N12" s="212">
        <f t="shared" si="7"/>
        <v>2734088</v>
      </c>
      <c r="O12" s="212">
        <f t="shared" si="7"/>
        <v>2736003</v>
      </c>
      <c r="P12" s="212">
        <f>P42</f>
        <v>2722923</v>
      </c>
      <c r="Q12" s="212">
        <f>Q42</f>
        <v>2603179</v>
      </c>
      <c r="R12" s="212">
        <f>R42</f>
        <v>2505436</v>
      </c>
      <c r="S12" s="212">
        <f>S42</f>
        <v>2587503</v>
      </c>
      <c r="T12" s="225">
        <f t="shared" si="2"/>
        <v>-4.4000000000000004</v>
      </c>
      <c r="U12" s="225">
        <f t="shared" si="2"/>
        <v>-3.8</v>
      </c>
      <c r="V12" s="225">
        <f t="shared" si="2"/>
        <v>3.3</v>
      </c>
    </row>
    <row r="13" spans="1:22">
      <c r="A13" s="226">
        <v>6</v>
      </c>
      <c r="B13" s="37" t="s">
        <v>31</v>
      </c>
      <c r="C13" s="212">
        <f t="shared" ref="C13:O13" si="8">C47</f>
        <v>1004663</v>
      </c>
      <c r="D13" s="212">
        <f t="shared" si="8"/>
        <v>1022917</v>
      </c>
      <c r="E13" s="212">
        <f t="shared" si="8"/>
        <v>980080</v>
      </c>
      <c r="F13" s="212">
        <f t="shared" si="8"/>
        <v>938015</v>
      </c>
      <c r="G13" s="212">
        <f t="shared" si="8"/>
        <v>976288</v>
      </c>
      <c r="H13" s="212">
        <f t="shared" si="8"/>
        <v>953651</v>
      </c>
      <c r="I13" s="212">
        <f t="shared" si="8"/>
        <v>953779</v>
      </c>
      <c r="J13" s="212">
        <f t="shared" si="8"/>
        <v>945846</v>
      </c>
      <c r="K13" s="212">
        <f t="shared" si="8"/>
        <v>969525</v>
      </c>
      <c r="L13" s="212">
        <f t="shared" si="8"/>
        <v>1021289</v>
      </c>
      <c r="M13" s="212">
        <f t="shared" si="8"/>
        <v>1049338</v>
      </c>
      <c r="N13" s="212">
        <f t="shared" si="8"/>
        <v>1088643</v>
      </c>
      <c r="O13" s="212">
        <f t="shared" si="8"/>
        <v>1099539</v>
      </c>
      <c r="P13" s="212">
        <f>P47</f>
        <v>1090472</v>
      </c>
      <c r="Q13" s="212">
        <f>Q47</f>
        <v>1034397</v>
      </c>
      <c r="R13" s="212">
        <f>R47</f>
        <v>1034527</v>
      </c>
      <c r="S13" s="212">
        <f>S47</f>
        <v>1069803</v>
      </c>
      <c r="T13" s="225">
        <f t="shared" si="2"/>
        <v>-5.0999999999999996</v>
      </c>
      <c r="U13" s="225">
        <f t="shared" si="2"/>
        <v>0</v>
      </c>
      <c r="V13" s="225">
        <f t="shared" si="2"/>
        <v>3.4</v>
      </c>
    </row>
    <row r="14" spans="1:22">
      <c r="A14" s="226">
        <v>7</v>
      </c>
      <c r="B14" s="37" t="s">
        <v>32</v>
      </c>
      <c r="C14" s="212">
        <f t="shared" ref="C14:O14" si="9">C55</f>
        <v>647768</v>
      </c>
      <c r="D14" s="212">
        <f t="shared" si="9"/>
        <v>653593</v>
      </c>
      <c r="E14" s="212">
        <f t="shared" si="9"/>
        <v>618187</v>
      </c>
      <c r="F14" s="212">
        <f t="shared" si="9"/>
        <v>587447</v>
      </c>
      <c r="G14" s="212">
        <f t="shared" si="9"/>
        <v>588983</v>
      </c>
      <c r="H14" s="212">
        <f t="shared" si="9"/>
        <v>569878</v>
      </c>
      <c r="I14" s="212">
        <f t="shared" si="9"/>
        <v>575619</v>
      </c>
      <c r="J14" s="212">
        <f t="shared" si="9"/>
        <v>593704</v>
      </c>
      <c r="K14" s="212">
        <f t="shared" si="9"/>
        <v>598205</v>
      </c>
      <c r="L14" s="212">
        <f t="shared" si="9"/>
        <v>634006</v>
      </c>
      <c r="M14" s="212">
        <f t="shared" si="9"/>
        <v>640996</v>
      </c>
      <c r="N14" s="212">
        <f t="shared" si="9"/>
        <v>650764</v>
      </c>
      <c r="O14" s="212">
        <f t="shared" si="9"/>
        <v>638440</v>
      </c>
      <c r="P14" s="212">
        <f>P55</f>
        <v>632692</v>
      </c>
      <c r="Q14" s="212">
        <f>Q55</f>
        <v>638249</v>
      </c>
      <c r="R14" s="212">
        <f>R55</f>
        <v>661001</v>
      </c>
      <c r="S14" s="212">
        <f>S55</f>
        <v>686146</v>
      </c>
      <c r="T14" s="225">
        <f t="shared" si="2"/>
        <v>0.9</v>
      </c>
      <c r="U14" s="225">
        <f t="shared" si="2"/>
        <v>3.6</v>
      </c>
      <c r="V14" s="225">
        <f t="shared" si="2"/>
        <v>3.8</v>
      </c>
    </row>
    <row r="15" spans="1:22">
      <c r="A15" s="226">
        <v>8</v>
      </c>
      <c r="B15" s="37" t="s">
        <v>33</v>
      </c>
      <c r="C15" s="212">
        <f t="shared" ref="C15:O15" si="10">C61</f>
        <v>399898</v>
      </c>
      <c r="D15" s="212">
        <f t="shared" si="10"/>
        <v>413196</v>
      </c>
      <c r="E15" s="212">
        <f t="shared" si="10"/>
        <v>379268</v>
      </c>
      <c r="F15" s="212">
        <f t="shared" si="10"/>
        <v>357457</v>
      </c>
      <c r="G15" s="212">
        <f t="shared" si="10"/>
        <v>366578</v>
      </c>
      <c r="H15" s="212">
        <f t="shared" si="10"/>
        <v>352203</v>
      </c>
      <c r="I15" s="212">
        <f t="shared" si="10"/>
        <v>282475</v>
      </c>
      <c r="J15" s="212">
        <f t="shared" si="10"/>
        <v>377173</v>
      </c>
      <c r="K15" s="212">
        <f t="shared" si="10"/>
        <v>369550</v>
      </c>
      <c r="L15" s="212">
        <f t="shared" si="10"/>
        <v>396986</v>
      </c>
      <c r="M15" s="212">
        <f t="shared" si="10"/>
        <v>404001</v>
      </c>
      <c r="N15" s="212">
        <f t="shared" si="10"/>
        <v>410824</v>
      </c>
      <c r="O15" s="212">
        <f t="shared" si="10"/>
        <v>426734</v>
      </c>
      <c r="P15" s="212">
        <f>P61</f>
        <v>456323</v>
      </c>
      <c r="Q15" s="212">
        <f>Q61</f>
        <v>435236</v>
      </c>
      <c r="R15" s="212">
        <f>R61</f>
        <v>443644</v>
      </c>
      <c r="S15" s="212">
        <f>S61</f>
        <v>459532</v>
      </c>
      <c r="T15" s="225">
        <f t="shared" si="2"/>
        <v>-4.5999999999999996</v>
      </c>
      <c r="U15" s="225">
        <f t="shared" si="2"/>
        <v>1.9</v>
      </c>
      <c r="V15" s="225">
        <f t="shared" si="2"/>
        <v>3.6</v>
      </c>
    </row>
    <row r="16" spans="1:22">
      <c r="A16" s="226">
        <v>9</v>
      </c>
      <c r="B16" s="37" t="s">
        <v>34</v>
      </c>
      <c r="C16" s="212">
        <f t="shared" ref="C16:O16" si="11">C64</f>
        <v>508405</v>
      </c>
      <c r="D16" s="212">
        <f t="shared" si="11"/>
        <v>501183</v>
      </c>
      <c r="E16" s="212">
        <f t="shared" si="11"/>
        <v>479146</v>
      </c>
      <c r="F16" s="212">
        <f t="shared" si="11"/>
        <v>458976</v>
      </c>
      <c r="G16" s="212">
        <f t="shared" si="11"/>
        <v>468633</v>
      </c>
      <c r="H16" s="212">
        <f t="shared" si="11"/>
        <v>439034</v>
      </c>
      <c r="I16" s="212">
        <f t="shared" si="11"/>
        <v>436141</v>
      </c>
      <c r="J16" s="212">
        <f t="shared" si="11"/>
        <v>440563</v>
      </c>
      <c r="K16" s="212">
        <f t="shared" si="11"/>
        <v>435692</v>
      </c>
      <c r="L16" s="212">
        <f t="shared" si="11"/>
        <v>454333</v>
      </c>
      <c r="M16" s="212">
        <f t="shared" si="11"/>
        <v>453742</v>
      </c>
      <c r="N16" s="212">
        <f t="shared" si="11"/>
        <v>454055</v>
      </c>
      <c r="O16" s="212">
        <f t="shared" si="11"/>
        <v>456461</v>
      </c>
      <c r="P16" s="212">
        <f>P64</f>
        <v>463606</v>
      </c>
      <c r="Q16" s="212">
        <f>Q64</f>
        <v>464069</v>
      </c>
      <c r="R16" s="212">
        <f>R64</f>
        <v>484987</v>
      </c>
      <c r="S16" s="212">
        <f>S64</f>
        <v>504823</v>
      </c>
      <c r="T16" s="225">
        <f t="shared" si="2"/>
        <v>0.1</v>
      </c>
      <c r="U16" s="225">
        <f t="shared" si="2"/>
        <v>4.5</v>
      </c>
      <c r="V16" s="225">
        <f t="shared" si="2"/>
        <v>4.0999999999999996</v>
      </c>
    </row>
    <row r="17" spans="1:22">
      <c r="A17" s="223"/>
      <c r="B17" s="224"/>
      <c r="C17" s="212"/>
      <c r="D17" s="212"/>
      <c r="E17" s="212"/>
      <c r="F17" s="212"/>
      <c r="G17" s="212"/>
      <c r="H17" s="212"/>
      <c r="I17" s="212"/>
      <c r="J17" s="212"/>
      <c r="K17" s="212" t="s">
        <v>194</v>
      </c>
      <c r="L17" s="212" t="s">
        <v>195</v>
      </c>
      <c r="M17" s="212" t="s">
        <v>201</v>
      </c>
      <c r="N17" s="212"/>
      <c r="O17" s="212"/>
      <c r="P17" s="212"/>
      <c r="Q17" s="212"/>
      <c r="R17" s="212"/>
      <c r="S17" s="212"/>
      <c r="T17" s="225"/>
      <c r="U17" s="225"/>
      <c r="V17" s="225"/>
    </row>
    <row r="18" spans="1:22">
      <c r="A18" s="227">
        <v>100</v>
      </c>
      <c r="B18" s="224" t="s">
        <v>25</v>
      </c>
      <c r="C18" s="212">
        <v>6389730.0636617728</v>
      </c>
      <c r="D18" s="212">
        <v>6543086.9612669498</v>
      </c>
      <c r="E18" s="212">
        <v>6458341.8311246559</v>
      </c>
      <c r="F18" s="212">
        <v>6245385.3463423029</v>
      </c>
      <c r="G18" s="212">
        <v>6531445.7780890837</v>
      </c>
      <c r="H18" s="212">
        <v>6418376.9708607048</v>
      </c>
      <c r="I18" s="212">
        <v>6351524.0428753868</v>
      </c>
      <c r="J18" s="212">
        <v>6446234.0905802101</v>
      </c>
      <c r="K18" s="212">
        <v>6578174.1646071076</v>
      </c>
      <c r="L18" s="212">
        <v>6856226.776564572</v>
      </c>
      <c r="M18" s="212">
        <v>6837806.8991451971</v>
      </c>
      <c r="N18" s="212">
        <v>6993919.7154067829</v>
      </c>
      <c r="O18" s="212">
        <v>6991299.8564183116</v>
      </c>
      <c r="P18" s="212">
        <v>7017932.7585337237</v>
      </c>
      <c r="Q18" s="212">
        <v>6815415</v>
      </c>
      <c r="R18" s="212">
        <v>6961846.7845034972</v>
      </c>
      <c r="S18" s="212">
        <v>6962562</v>
      </c>
      <c r="T18" s="225">
        <f t="shared" ref="T18:V49" si="12">ROUND((Q18-P18)/P18*100,1)</f>
        <v>-2.9</v>
      </c>
      <c r="U18" s="225">
        <f t="shared" si="12"/>
        <v>2.1</v>
      </c>
      <c r="V18" s="225">
        <f t="shared" si="12"/>
        <v>0</v>
      </c>
    </row>
    <row r="19" spans="1:22">
      <c r="A19" s="223">
        <v>1</v>
      </c>
      <c r="B19" s="228" t="s">
        <v>87</v>
      </c>
      <c r="C19" s="212">
        <v>3186263</v>
      </c>
      <c r="D19" s="212">
        <v>3295018</v>
      </c>
      <c r="E19" s="212">
        <v>3171991</v>
      </c>
      <c r="F19" s="212">
        <v>2991237</v>
      </c>
      <c r="G19" s="212">
        <v>3259680</v>
      </c>
      <c r="H19" s="212">
        <v>3195146</v>
      </c>
      <c r="I19" s="212">
        <v>3122762</v>
      </c>
      <c r="J19" s="212">
        <v>3235813</v>
      </c>
      <c r="K19" s="212">
        <v>3235170</v>
      </c>
      <c r="L19" s="212">
        <v>3451963</v>
      </c>
      <c r="M19" s="212">
        <v>3473488</v>
      </c>
      <c r="N19" s="212">
        <v>3582313</v>
      </c>
      <c r="O19" s="212">
        <v>3560464</v>
      </c>
      <c r="P19" s="212">
        <v>3593461</v>
      </c>
      <c r="Q19" s="212">
        <v>3595942</v>
      </c>
      <c r="R19" s="212">
        <v>3635265</v>
      </c>
      <c r="S19" s="212">
        <v>3782571</v>
      </c>
      <c r="T19" s="225">
        <f t="shared" si="12"/>
        <v>0.1</v>
      </c>
      <c r="U19" s="225">
        <f t="shared" si="12"/>
        <v>1.1000000000000001</v>
      </c>
      <c r="V19" s="225">
        <f t="shared" si="12"/>
        <v>4.0999999999999996</v>
      </c>
    </row>
    <row r="20" spans="1:22">
      <c r="A20" s="227">
        <v>202</v>
      </c>
      <c r="B20" s="226" t="s">
        <v>88</v>
      </c>
      <c r="C20" s="212">
        <v>1793956</v>
      </c>
      <c r="D20" s="212">
        <v>1870731</v>
      </c>
      <c r="E20" s="212">
        <v>1752545</v>
      </c>
      <c r="F20" s="212">
        <v>1639852</v>
      </c>
      <c r="G20" s="212">
        <v>1828686</v>
      </c>
      <c r="H20" s="212">
        <v>1744178</v>
      </c>
      <c r="I20" s="212">
        <v>1682218</v>
      </c>
      <c r="J20" s="212">
        <v>1743498</v>
      </c>
      <c r="K20" s="212">
        <v>1765821</v>
      </c>
      <c r="L20" s="212">
        <v>1890307</v>
      </c>
      <c r="M20" s="212">
        <v>1934897</v>
      </c>
      <c r="N20" s="212">
        <v>1994072</v>
      </c>
      <c r="O20" s="212">
        <v>1967424</v>
      </c>
      <c r="P20" s="212">
        <v>2001135</v>
      </c>
      <c r="Q20" s="212">
        <v>1909758</v>
      </c>
      <c r="R20" s="212">
        <v>1872180</v>
      </c>
      <c r="S20" s="212">
        <v>1935627</v>
      </c>
      <c r="T20" s="225">
        <f t="shared" si="12"/>
        <v>-4.5999999999999996</v>
      </c>
      <c r="U20" s="225">
        <f t="shared" si="12"/>
        <v>-2</v>
      </c>
      <c r="V20" s="225">
        <f t="shared" si="12"/>
        <v>3.4</v>
      </c>
    </row>
    <row r="21" spans="1:22">
      <c r="A21" s="227">
        <v>204</v>
      </c>
      <c r="B21" s="226" t="s">
        <v>89</v>
      </c>
      <c r="C21" s="212">
        <v>1190389</v>
      </c>
      <c r="D21" s="212">
        <v>1221191</v>
      </c>
      <c r="E21" s="212">
        <v>1219845</v>
      </c>
      <c r="F21" s="212">
        <v>1154450</v>
      </c>
      <c r="G21" s="212">
        <v>1220839</v>
      </c>
      <c r="H21" s="212">
        <v>1249640</v>
      </c>
      <c r="I21" s="212">
        <v>1237818</v>
      </c>
      <c r="J21" s="212">
        <v>1276991</v>
      </c>
      <c r="K21" s="212">
        <v>1267272</v>
      </c>
      <c r="L21" s="212">
        <v>1336422</v>
      </c>
      <c r="M21" s="212">
        <v>1327250</v>
      </c>
      <c r="N21" s="212">
        <v>1372377</v>
      </c>
      <c r="O21" s="212">
        <v>1387327</v>
      </c>
      <c r="P21" s="212">
        <v>1383428</v>
      </c>
      <c r="Q21" s="212">
        <v>1441040</v>
      </c>
      <c r="R21" s="212">
        <v>1488234</v>
      </c>
      <c r="S21" s="212">
        <v>1556381</v>
      </c>
      <c r="T21" s="225">
        <f t="shared" si="12"/>
        <v>4.2</v>
      </c>
      <c r="U21" s="225">
        <f t="shared" si="12"/>
        <v>3.3</v>
      </c>
      <c r="V21" s="225">
        <f t="shared" si="12"/>
        <v>4.5999999999999996</v>
      </c>
    </row>
    <row r="22" spans="1:22">
      <c r="A22" s="227">
        <v>206</v>
      </c>
      <c r="B22" s="226" t="s">
        <v>90</v>
      </c>
      <c r="C22" s="212">
        <v>201918</v>
      </c>
      <c r="D22" s="212">
        <v>203096</v>
      </c>
      <c r="E22" s="212">
        <v>199601</v>
      </c>
      <c r="F22" s="212">
        <v>196935</v>
      </c>
      <c r="G22" s="212">
        <v>210155</v>
      </c>
      <c r="H22" s="212">
        <v>201328</v>
      </c>
      <c r="I22" s="212">
        <v>202726</v>
      </c>
      <c r="J22" s="212">
        <v>215324</v>
      </c>
      <c r="K22" s="212">
        <v>202077</v>
      </c>
      <c r="L22" s="212">
        <v>225234</v>
      </c>
      <c r="M22" s="212">
        <v>211341</v>
      </c>
      <c r="N22" s="212">
        <v>215864</v>
      </c>
      <c r="O22" s="212">
        <v>205713</v>
      </c>
      <c r="P22" s="212">
        <v>208898</v>
      </c>
      <c r="Q22" s="212">
        <v>245144</v>
      </c>
      <c r="R22" s="212">
        <v>274851</v>
      </c>
      <c r="S22" s="212">
        <v>290563</v>
      </c>
      <c r="T22" s="225">
        <f t="shared" si="12"/>
        <v>17.399999999999999</v>
      </c>
      <c r="U22" s="225">
        <f t="shared" si="12"/>
        <v>12.1</v>
      </c>
      <c r="V22" s="225">
        <f t="shared" si="12"/>
        <v>5.7</v>
      </c>
    </row>
    <row r="23" spans="1:22">
      <c r="A23" s="223">
        <v>2</v>
      </c>
      <c r="B23" s="228" t="s">
        <v>91</v>
      </c>
      <c r="C23" s="212">
        <v>1926824</v>
      </c>
      <c r="D23" s="212">
        <v>1964904</v>
      </c>
      <c r="E23" s="212">
        <v>1879214</v>
      </c>
      <c r="F23" s="212">
        <v>1778777</v>
      </c>
      <c r="G23" s="212">
        <v>1863070</v>
      </c>
      <c r="H23" s="212">
        <v>1871956</v>
      </c>
      <c r="I23" s="212">
        <v>1910494</v>
      </c>
      <c r="J23" s="212">
        <v>1924751</v>
      </c>
      <c r="K23" s="212">
        <v>1906978</v>
      </c>
      <c r="L23" s="212">
        <v>1992701</v>
      </c>
      <c r="M23" s="212">
        <v>2075529</v>
      </c>
      <c r="N23" s="212">
        <v>2051058</v>
      </c>
      <c r="O23" s="212">
        <v>2051520</v>
      </c>
      <c r="P23" s="212">
        <v>2007252</v>
      </c>
      <c r="Q23" s="212">
        <v>2039781</v>
      </c>
      <c r="R23" s="212">
        <v>2176680</v>
      </c>
      <c r="S23" s="212">
        <v>2277426</v>
      </c>
      <c r="T23" s="225">
        <f t="shared" si="12"/>
        <v>1.6</v>
      </c>
      <c r="U23" s="225">
        <f t="shared" si="12"/>
        <v>6.7</v>
      </c>
      <c r="V23" s="225">
        <f t="shared" si="12"/>
        <v>4.5999999999999996</v>
      </c>
    </row>
    <row r="24" spans="1:22">
      <c r="A24" s="227">
        <v>207</v>
      </c>
      <c r="B24" s="226" t="s">
        <v>92</v>
      </c>
      <c r="C24" s="212">
        <v>671751</v>
      </c>
      <c r="D24" s="212">
        <v>694276</v>
      </c>
      <c r="E24" s="212">
        <v>636161</v>
      </c>
      <c r="F24" s="212">
        <v>571768</v>
      </c>
      <c r="G24" s="212">
        <v>611402</v>
      </c>
      <c r="H24" s="212">
        <v>622962</v>
      </c>
      <c r="I24" s="212">
        <v>621902</v>
      </c>
      <c r="J24" s="212">
        <v>654290</v>
      </c>
      <c r="K24" s="212">
        <v>659978</v>
      </c>
      <c r="L24" s="212">
        <v>670129</v>
      </c>
      <c r="M24" s="212">
        <v>703720</v>
      </c>
      <c r="N24" s="212">
        <v>682870</v>
      </c>
      <c r="O24" s="212">
        <v>673889</v>
      </c>
      <c r="P24" s="212">
        <v>655486</v>
      </c>
      <c r="Q24" s="212">
        <v>654493</v>
      </c>
      <c r="R24" s="212">
        <v>672989</v>
      </c>
      <c r="S24" s="212">
        <v>701865</v>
      </c>
      <c r="T24" s="225">
        <f t="shared" si="12"/>
        <v>-0.2</v>
      </c>
      <c r="U24" s="225">
        <f t="shared" si="12"/>
        <v>2.8</v>
      </c>
      <c r="V24" s="225">
        <f t="shared" si="12"/>
        <v>4.3</v>
      </c>
    </row>
    <row r="25" spans="1:22">
      <c r="A25" s="227">
        <v>214</v>
      </c>
      <c r="B25" s="226" t="s">
        <v>93</v>
      </c>
      <c r="C25" s="212">
        <v>472114</v>
      </c>
      <c r="D25" s="212">
        <v>456650</v>
      </c>
      <c r="E25" s="212">
        <v>450758</v>
      </c>
      <c r="F25" s="212">
        <v>452785</v>
      </c>
      <c r="G25" s="212">
        <v>449833</v>
      </c>
      <c r="H25" s="212">
        <v>435792</v>
      </c>
      <c r="I25" s="212">
        <v>439328</v>
      </c>
      <c r="J25" s="212">
        <v>450549</v>
      </c>
      <c r="K25" s="212">
        <v>449108</v>
      </c>
      <c r="L25" s="212">
        <v>466783</v>
      </c>
      <c r="M25" s="212">
        <v>469671</v>
      </c>
      <c r="N25" s="212">
        <v>475364</v>
      </c>
      <c r="O25" s="212">
        <v>485557</v>
      </c>
      <c r="P25" s="212">
        <v>479322</v>
      </c>
      <c r="Q25" s="212">
        <v>512267</v>
      </c>
      <c r="R25" s="212">
        <v>582222</v>
      </c>
      <c r="S25" s="212">
        <v>614688</v>
      </c>
      <c r="T25" s="225">
        <f t="shared" si="12"/>
        <v>6.9</v>
      </c>
      <c r="U25" s="225">
        <f t="shared" si="12"/>
        <v>13.7</v>
      </c>
      <c r="V25" s="225">
        <f t="shared" si="12"/>
        <v>5.6</v>
      </c>
    </row>
    <row r="26" spans="1:22">
      <c r="A26" s="227">
        <v>217</v>
      </c>
      <c r="B26" s="226" t="s">
        <v>94</v>
      </c>
      <c r="C26" s="212">
        <v>312097</v>
      </c>
      <c r="D26" s="212">
        <v>319635</v>
      </c>
      <c r="E26" s="212">
        <v>309171</v>
      </c>
      <c r="F26" s="212">
        <v>297834</v>
      </c>
      <c r="G26" s="212">
        <v>312274</v>
      </c>
      <c r="H26" s="212">
        <v>310953</v>
      </c>
      <c r="I26" s="212">
        <v>324324</v>
      </c>
      <c r="J26" s="212">
        <v>318785</v>
      </c>
      <c r="K26" s="212">
        <v>322900</v>
      </c>
      <c r="L26" s="212">
        <v>322322</v>
      </c>
      <c r="M26" s="212">
        <v>327951</v>
      </c>
      <c r="N26" s="212">
        <v>333148</v>
      </c>
      <c r="O26" s="212">
        <v>344254</v>
      </c>
      <c r="P26" s="212">
        <v>339687</v>
      </c>
      <c r="Q26" s="212">
        <v>362901</v>
      </c>
      <c r="R26" s="212">
        <v>403016</v>
      </c>
      <c r="S26" s="212">
        <v>423800</v>
      </c>
      <c r="T26" s="225">
        <f t="shared" si="12"/>
        <v>6.8</v>
      </c>
      <c r="U26" s="225">
        <f t="shared" si="12"/>
        <v>11.1</v>
      </c>
      <c r="V26" s="225">
        <f t="shared" si="12"/>
        <v>5.2</v>
      </c>
    </row>
    <row r="27" spans="1:22">
      <c r="A27" s="227">
        <v>219</v>
      </c>
      <c r="B27" s="226" t="s">
        <v>95</v>
      </c>
      <c r="C27" s="212">
        <v>405924</v>
      </c>
      <c r="D27" s="212">
        <v>432602</v>
      </c>
      <c r="E27" s="212">
        <v>422573</v>
      </c>
      <c r="F27" s="212">
        <v>397564</v>
      </c>
      <c r="G27" s="212">
        <v>429906</v>
      </c>
      <c r="H27" s="212">
        <v>442502</v>
      </c>
      <c r="I27" s="212">
        <v>465623</v>
      </c>
      <c r="J27" s="212">
        <v>440399</v>
      </c>
      <c r="K27" s="212">
        <v>413964</v>
      </c>
      <c r="L27" s="212">
        <v>469462</v>
      </c>
      <c r="M27" s="212">
        <v>510042</v>
      </c>
      <c r="N27" s="212">
        <v>493050</v>
      </c>
      <c r="O27" s="212">
        <v>484138</v>
      </c>
      <c r="P27" s="212">
        <v>468923</v>
      </c>
      <c r="Q27" s="212">
        <v>438016</v>
      </c>
      <c r="R27" s="212">
        <v>439925</v>
      </c>
      <c r="S27" s="212">
        <v>454162</v>
      </c>
      <c r="T27" s="225">
        <f t="shared" si="12"/>
        <v>-6.6</v>
      </c>
      <c r="U27" s="225">
        <f t="shared" si="12"/>
        <v>0.4</v>
      </c>
      <c r="V27" s="225">
        <f t="shared" si="12"/>
        <v>3.2</v>
      </c>
    </row>
    <row r="28" spans="1:22">
      <c r="A28" s="227">
        <v>301</v>
      </c>
      <c r="B28" s="226" t="s">
        <v>96</v>
      </c>
      <c r="C28" s="212">
        <v>64938</v>
      </c>
      <c r="D28" s="212">
        <v>61741</v>
      </c>
      <c r="E28" s="212">
        <v>60551</v>
      </c>
      <c r="F28" s="212">
        <v>58826</v>
      </c>
      <c r="G28" s="212">
        <v>59655</v>
      </c>
      <c r="H28" s="212">
        <v>59747</v>
      </c>
      <c r="I28" s="212">
        <v>59317</v>
      </c>
      <c r="J28" s="212">
        <v>60728</v>
      </c>
      <c r="K28" s="212">
        <v>61028</v>
      </c>
      <c r="L28" s="212">
        <v>64005</v>
      </c>
      <c r="M28" s="212">
        <v>64145</v>
      </c>
      <c r="N28" s="212">
        <v>66626</v>
      </c>
      <c r="O28" s="212">
        <v>63682</v>
      </c>
      <c r="P28" s="212">
        <v>63834</v>
      </c>
      <c r="Q28" s="212">
        <v>72104</v>
      </c>
      <c r="R28" s="212">
        <v>78528</v>
      </c>
      <c r="S28" s="212">
        <v>82911</v>
      </c>
      <c r="T28" s="225">
        <f t="shared" si="12"/>
        <v>13</v>
      </c>
      <c r="U28" s="225">
        <f t="shared" si="12"/>
        <v>8.9</v>
      </c>
      <c r="V28" s="225">
        <f t="shared" si="12"/>
        <v>5.6</v>
      </c>
    </row>
    <row r="29" spans="1:22">
      <c r="A29" s="223">
        <v>3</v>
      </c>
      <c r="B29" s="228" t="s">
        <v>28</v>
      </c>
      <c r="C29" s="212">
        <v>2857522</v>
      </c>
      <c r="D29" s="212">
        <v>3010684</v>
      </c>
      <c r="E29" s="212">
        <v>3011137</v>
      </c>
      <c r="F29" s="212">
        <v>2589870</v>
      </c>
      <c r="G29" s="212">
        <v>2706488</v>
      </c>
      <c r="H29" s="212">
        <v>2559683</v>
      </c>
      <c r="I29" s="212">
        <v>2711502</v>
      </c>
      <c r="J29" s="212">
        <v>2774861</v>
      </c>
      <c r="K29" s="212">
        <v>2806954</v>
      </c>
      <c r="L29" s="212">
        <v>2928490</v>
      </c>
      <c r="M29" s="212">
        <v>2862715</v>
      </c>
      <c r="N29" s="212">
        <v>2880044</v>
      </c>
      <c r="O29" s="212">
        <v>2946001</v>
      </c>
      <c r="P29" s="212">
        <v>2955722</v>
      </c>
      <c r="Q29" s="212">
        <v>2871441</v>
      </c>
      <c r="R29" s="212">
        <v>2876165</v>
      </c>
      <c r="S29" s="212">
        <v>2986593</v>
      </c>
      <c r="T29" s="225">
        <f t="shared" si="12"/>
        <v>-2.9</v>
      </c>
      <c r="U29" s="225">
        <f t="shared" si="12"/>
        <v>0.2</v>
      </c>
      <c r="V29" s="225">
        <f t="shared" si="12"/>
        <v>3.8</v>
      </c>
    </row>
    <row r="30" spans="1:22">
      <c r="A30" s="227">
        <v>203</v>
      </c>
      <c r="B30" s="226" t="s">
        <v>97</v>
      </c>
      <c r="C30" s="212">
        <v>1115572</v>
      </c>
      <c r="D30" s="212">
        <v>1169345</v>
      </c>
      <c r="E30" s="212">
        <v>1136871</v>
      </c>
      <c r="F30" s="212">
        <v>1005864</v>
      </c>
      <c r="G30" s="212">
        <v>1027455</v>
      </c>
      <c r="H30" s="212">
        <v>987707</v>
      </c>
      <c r="I30" s="212">
        <v>1084583</v>
      </c>
      <c r="J30" s="212">
        <v>1071491</v>
      </c>
      <c r="K30" s="212">
        <v>1141014</v>
      </c>
      <c r="L30" s="212">
        <v>1183071</v>
      </c>
      <c r="M30" s="212">
        <v>1146880</v>
      </c>
      <c r="N30" s="212">
        <v>1139395</v>
      </c>
      <c r="O30" s="212">
        <v>1184224</v>
      </c>
      <c r="P30" s="212">
        <v>1187639</v>
      </c>
      <c r="Q30" s="212">
        <v>1177602</v>
      </c>
      <c r="R30" s="212">
        <v>1163892</v>
      </c>
      <c r="S30" s="212">
        <v>1206659</v>
      </c>
      <c r="T30" s="225">
        <f t="shared" si="12"/>
        <v>-0.8</v>
      </c>
      <c r="U30" s="225">
        <f t="shared" si="12"/>
        <v>-1.2</v>
      </c>
      <c r="V30" s="225">
        <f t="shared" si="12"/>
        <v>3.7</v>
      </c>
    </row>
    <row r="31" spans="1:22">
      <c r="A31" s="227">
        <v>210</v>
      </c>
      <c r="B31" s="226" t="s">
        <v>98</v>
      </c>
      <c r="C31" s="212">
        <v>886971</v>
      </c>
      <c r="D31" s="212">
        <v>944959</v>
      </c>
      <c r="E31" s="212">
        <v>951137</v>
      </c>
      <c r="F31" s="212">
        <v>740787</v>
      </c>
      <c r="G31" s="212">
        <v>806929</v>
      </c>
      <c r="H31" s="212">
        <v>727943</v>
      </c>
      <c r="I31" s="212">
        <v>725895</v>
      </c>
      <c r="J31" s="212">
        <v>797369</v>
      </c>
      <c r="K31" s="212">
        <v>799920</v>
      </c>
      <c r="L31" s="212">
        <v>810656</v>
      </c>
      <c r="M31" s="212">
        <v>836034</v>
      </c>
      <c r="N31" s="212">
        <v>857026</v>
      </c>
      <c r="O31" s="212">
        <v>884546</v>
      </c>
      <c r="P31" s="212">
        <v>895342</v>
      </c>
      <c r="Q31" s="212">
        <v>880474</v>
      </c>
      <c r="R31" s="212">
        <v>919408</v>
      </c>
      <c r="S31" s="212">
        <v>961115</v>
      </c>
      <c r="T31" s="225">
        <f t="shared" si="12"/>
        <v>-1.7</v>
      </c>
      <c r="U31" s="225">
        <f t="shared" si="12"/>
        <v>4.4000000000000004</v>
      </c>
      <c r="V31" s="225">
        <f t="shared" si="12"/>
        <v>4.5</v>
      </c>
    </row>
    <row r="32" spans="1:22">
      <c r="A32" s="227">
        <v>216</v>
      </c>
      <c r="B32" s="226" t="s">
        <v>99</v>
      </c>
      <c r="C32" s="212">
        <v>571016</v>
      </c>
      <c r="D32" s="212">
        <v>605509</v>
      </c>
      <c r="E32" s="212">
        <v>634005</v>
      </c>
      <c r="F32" s="212">
        <v>584666</v>
      </c>
      <c r="G32" s="212">
        <v>623253</v>
      </c>
      <c r="H32" s="212">
        <v>580331</v>
      </c>
      <c r="I32" s="212">
        <v>609793</v>
      </c>
      <c r="J32" s="212">
        <v>610627</v>
      </c>
      <c r="K32" s="212">
        <v>544624</v>
      </c>
      <c r="L32" s="212">
        <v>592142</v>
      </c>
      <c r="M32" s="212">
        <v>550587</v>
      </c>
      <c r="N32" s="212">
        <v>542671</v>
      </c>
      <c r="O32" s="212">
        <v>528724</v>
      </c>
      <c r="P32" s="212">
        <v>521049</v>
      </c>
      <c r="Q32" s="212">
        <v>482523</v>
      </c>
      <c r="R32" s="212">
        <v>477364</v>
      </c>
      <c r="S32" s="212">
        <v>494195</v>
      </c>
      <c r="T32" s="225">
        <f t="shared" si="12"/>
        <v>-7.4</v>
      </c>
      <c r="U32" s="225">
        <f t="shared" si="12"/>
        <v>-1.1000000000000001</v>
      </c>
      <c r="V32" s="225">
        <f t="shared" si="12"/>
        <v>3.5</v>
      </c>
    </row>
    <row r="33" spans="1:22">
      <c r="A33" s="227">
        <v>381</v>
      </c>
      <c r="B33" s="226" t="s">
        <v>100</v>
      </c>
      <c r="C33" s="212">
        <v>145827</v>
      </c>
      <c r="D33" s="212">
        <v>152168</v>
      </c>
      <c r="E33" s="212">
        <v>144830</v>
      </c>
      <c r="F33" s="212">
        <v>123292</v>
      </c>
      <c r="G33" s="212">
        <v>133059</v>
      </c>
      <c r="H33" s="212">
        <v>147079</v>
      </c>
      <c r="I33" s="212">
        <v>157173</v>
      </c>
      <c r="J33" s="212">
        <v>160899</v>
      </c>
      <c r="K33" s="212">
        <v>166867</v>
      </c>
      <c r="L33" s="212">
        <v>185597</v>
      </c>
      <c r="M33" s="212">
        <v>172602</v>
      </c>
      <c r="N33" s="212">
        <v>175304</v>
      </c>
      <c r="O33" s="212">
        <v>172356</v>
      </c>
      <c r="P33" s="212">
        <v>169133</v>
      </c>
      <c r="Q33" s="212">
        <v>153567</v>
      </c>
      <c r="R33" s="212">
        <v>145061</v>
      </c>
      <c r="S33" s="212">
        <v>148831</v>
      </c>
      <c r="T33" s="225">
        <f t="shared" si="12"/>
        <v>-9.1999999999999993</v>
      </c>
      <c r="U33" s="225">
        <f t="shared" si="12"/>
        <v>-5.5</v>
      </c>
      <c r="V33" s="225">
        <f t="shared" si="12"/>
        <v>2.6</v>
      </c>
    </row>
    <row r="34" spans="1:22">
      <c r="A34" s="227">
        <v>382</v>
      </c>
      <c r="B34" s="226" t="s">
        <v>101</v>
      </c>
      <c r="C34" s="212">
        <v>138136</v>
      </c>
      <c r="D34" s="212">
        <v>138703</v>
      </c>
      <c r="E34" s="212">
        <v>144294</v>
      </c>
      <c r="F34" s="212">
        <v>135261</v>
      </c>
      <c r="G34" s="212">
        <v>115792</v>
      </c>
      <c r="H34" s="212">
        <v>116623</v>
      </c>
      <c r="I34" s="212">
        <v>134058</v>
      </c>
      <c r="J34" s="212">
        <v>134475</v>
      </c>
      <c r="K34" s="212">
        <v>154529</v>
      </c>
      <c r="L34" s="212">
        <v>157024</v>
      </c>
      <c r="M34" s="212">
        <v>156612</v>
      </c>
      <c r="N34" s="212">
        <v>165648</v>
      </c>
      <c r="O34" s="212">
        <v>176151</v>
      </c>
      <c r="P34" s="212">
        <v>182559</v>
      </c>
      <c r="Q34" s="212">
        <v>177275</v>
      </c>
      <c r="R34" s="212">
        <v>170440</v>
      </c>
      <c r="S34" s="212">
        <v>175793</v>
      </c>
      <c r="T34" s="225">
        <f t="shared" si="12"/>
        <v>-2.9</v>
      </c>
      <c r="U34" s="225">
        <f t="shared" si="12"/>
        <v>-3.9</v>
      </c>
      <c r="V34" s="225">
        <f t="shared" si="12"/>
        <v>3.1</v>
      </c>
    </row>
    <row r="35" spans="1:22">
      <c r="A35" s="223">
        <v>4</v>
      </c>
      <c r="B35" s="229" t="s">
        <v>102</v>
      </c>
      <c r="C35" s="212">
        <v>1208425</v>
      </c>
      <c r="D35" s="212">
        <v>1228724</v>
      </c>
      <c r="E35" s="212">
        <v>1205036</v>
      </c>
      <c r="F35" s="212">
        <v>1147428</v>
      </c>
      <c r="G35" s="212">
        <v>1167624</v>
      </c>
      <c r="H35" s="212">
        <v>1098761</v>
      </c>
      <c r="I35" s="212">
        <v>1081214</v>
      </c>
      <c r="J35" s="212">
        <v>1117742</v>
      </c>
      <c r="K35" s="212">
        <v>1115474</v>
      </c>
      <c r="L35" s="212">
        <v>1153880</v>
      </c>
      <c r="M35" s="212">
        <v>1206957</v>
      </c>
      <c r="N35" s="212">
        <v>1259008</v>
      </c>
      <c r="O35" s="212">
        <v>1254972</v>
      </c>
      <c r="P35" s="212">
        <v>1254787</v>
      </c>
      <c r="Q35" s="212">
        <v>1180268</v>
      </c>
      <c r="R35" s="212">
        <v>1166551</v>
      </c>
      <c r="S35" s="212">
        <v>1203436</v>
      </c>
      <c r="T35" s="225">
        <f t="shared" si="12"/>
        <v>-5.9</v>
      </c>
      <c r="U35" s="225">
        <f t="shared" si="12"/>
        <v>-1.2</v>
      </c>
      <c r="V35" s="225">
        <f t="shared" si="12"/>
        <v>3.2</v>
      </c>
    </row>
    <row r="36" spans="1:22">
      <c r="A36" s="223">
        <v>213</v>
      </c>
      <c r="B36" s="223" t="s">
        <v>278</v>
      </c>
      <c r="C36" s="212">
        <v>163463</v>
      </c>
      <c r="D36" s="212">
        <v>169729</v>
      </c>
      <c r="E36" s="212">
        <v>159766</v>
      </c>
      <c r="F36" s="212">
        <v>152050</v>
      </c>
      <c r="G36" s="212">
        <v>153553</v>
      </c>
      <c r="H36" s="212">
        <v>128346</v>
      </c>
      <c r="I36" s="212">
        <v>129278</v>
      </c>
      <c r="J36" s="212">
        <v>137608</v>
      </c>
      <c r="K36" s="212">
        <v>125383</v>
      </c>
      <c r="L36" s="212">
        <v>134671</v>
      </c>
      <c r="M36" s="212">
        <v>132778</v>
      </c>
      <c r="N36" s="212">
        <v>131979</v>
      </c>
      <c r="O36" s="212">
        <v>133073</v>
      </c>
      <c r="P36" s="212">
        <v>139979</v>
      </c>
      <c r="Q36" s="212">
        <v>136710</v>
      </c>
      <c r="R36" s="212">
        <v>138801</v>
      </c>
      <c r="S36" s="212">
        <v>145082</v>
      </c>
      <c r="T36" s="225">
        <f t="shared" si="12"/>
        <v>-2.2999999999999998</v>
      </c>
      <c r="U36" s="225">
        <f t="shared" si="12"/>
        <v>1.5</v>
      </c>
      <c r="V36" s="225">
        <f t="shared" si="12"/>
        <v>4.5</v>
      </c>
    </row>
    <row r="37" spans="1:22">
      <c r="A37" s="223">
        <v>215</v>
      </c>
      <c r="B37" s="223" t="s">
        <v>279</v>
      </c>
      <c r="C37" s="212">
        <v>285667</v>
      </c>
      <c r="D37" s="212">
        <v>293209</v>
      </c>
      <c r="E37" s="212">
        <v>287668</v>
      </c>
      <c r="F37" s="212">
        <v>270343</v>
      </c>
      <c r="G37" s="212">
        <v>273672</v>
      </c>
      <c r="H37" s="212">
        <v>258315</v>
      </c>
      <c r="I37" s="212">
        <v>259253</v>
      </c>
      <c r="J37" s="212">
        <v>275252</v>
      </c>
      <c r="K37" s="212">
        <v>267500</v>
      </c>
      <c r="L37" s="212">
        <v>283470</v>
      </c>
      <c r="M37" s="212">
        <v>291573</v>
      </c>
      <c r="N37" s="212">
        <v>299209</v>
      </c>
      <c r="O37" s="212">
        <v>304402</v>
      </c>
      <c r="P37" s="212">
        <v>298642</v>
      </c>
      <c r="Q37" s="212">
        <v>288980</v>
      </c>
      <c r="R37" s="212">
        <v>290386</v>
      </c>
      <c r="S37" s="212">
        <v>299973</v>
      </c>
      <c r="T37" s="225">
        <f t="shared" si="12"/>
        <v>-3.2</v>
      </c>
      <c r="U37" s="225">
        <f t="shared" si="12"/>
        <v>0.5</v>
      </c>
      <c r="V37" s="225">
        <f t="shared" si="12"/>
        <v>3.3</v>
      </c>
    </row>
    <row r="38" spans="1:22">
      <c r="A38" s="227">
        <v>218</v>
      </c>
      <c r="B38" s="226" t="s">
        <v>103</v>
      </c>
      <c r="C38" s="212">
        <v>227033</v>
      </c>
      <c r="D38" s="212">
        <v>232714</v>
      </c>
      <c r="E38" s="212">
        <v>234994</v>
      </c>
      <c r="F38" s="212">
        <v>220598</v>
      </c>
      <c r="G38" s="212">
        <v>225004</v>
      </c>
      <c r="H38" s="212">
        <v>216787</v>
      </c>
      <c r="I38" s="212">
        <v>202599</v>
      </c>
      <c r="J38" s="212">
        <v>220070</v>
      </c>
      <c r="K38" s="212">
        <v>228424</v>
      </c>
      <c r="L38" s="212">
        <v>245018</v>
      </c>
      <c r="M38" s="212">
        <v>242061</v>
      </c>
      <c r="N38" s="212">
        <v>252680</v>
      </c>
      <c r="O38" s="212">
        <v>256910</v>
      </c>
      <c r="P38" s="212">
        <v>256768</v>
      </c>
      <c r="Q38" s="212">
        <v>229557</v>
      </c>
      <c r="R38" s="212">
        <v>230701</v>
      </c>
      <c r="S38" s="212">
        <v>239092</v>
      </c>
      <c r="T38" s="225">
        <f t="shared" si="12"/>
        <v>-10.6</v>
      </c>
      <c r="U38" s="225">
        <f t="shared" si="12"/>
        <v>0.5</v>
      </c>
      <c r="V38" s="225">
        <f t="shared" si="12"/>
        <v>3.6</v>
      </c>
    </row>
    <row r="39" spans="1:22">
      <c r="A39" s="227">
        <v>220</v>
      </c>
      <c r="B39" s="226" t="s">
        <v>104</v>
      </c>
      <c r="C39" s="212">
        <v>198873</v>
      </c>
      <c r="D39" s="212">
        <v>206885</v>
      </c>
      <c r="E39" s="212">
        <v>201993</v>
      </c>
      <c r="F39" s="212">
        <v>198934</v>
      </c>
      <c r="G39" s="212">
        <v>195784</v>
      </c>
      <c r="H39" s="212">
        <v>192376</v>
      </c>
      <c r="I39" s="212">
        <v>197042</v>
      </c>
      <c r="J39" s="212">
        <v>198973</v>
      </c>
      <c r="K39" s="212">
        <v>190377</v>
      </c>
      <c r="L39" s="212">
        <v>195949</v>
      </c>
      <c r="M39" s="212">
        <v>214535</v>
      </c>
      <c r="N39" s="212">
        <v>234785</v>
      </c>
      <c r="O39" s="212">
        <v>239696</v>
      </c>
      <c r="P39" s="212">
        <v>236510</v>
      </c>
      <c r="Q39" s="212">
        <v>215476</v>
      </c>
      <c r="R39" s="212">
        <v>212629</v>
      </c>
      <c r="S39" s="212">
        <v>218065</v>
      </c>
      <c r="T39" s="225">
        <f t="shared" si="12"/>
        <v>-8.9</v>
      </c>
      <c r="U39" s="225">
        <f t="shared" si="12"/>
        <v>-1.3</v>
      </c>
      <c r="V39" s="225">
        <f t="shared" si="12"/>
        <v>2.6</v>
      </c>
    </row>
    <row r="40" spans="1:22">
      <c r="A40" s="227">
        <v>228</v>
      </c>
      <c r="B40" s="226" t="s">
        <v>280</v>
      </c>
      <c r="C40" s="212">
        <v>265953</v>
      </c>
      <c r="D40" s="212">
        <v>257660</v>
      </c>
      <c r="E40" s="212">
        <v>254321</v>
      </c>
      <c r="F40" s="212">
        <v>247310</v>
      </c>
      <c r="G40" s="212">
        <v>259636</v>
      </c>
      <c r="H40" s="212">
        <v>240050</v>
      </c>
      <c r="I40" s="212">
        <v>231883</v>
      </c>
      <c r="J40" s="212">
        <v>226484</v>
      </c>
      <c r="K40" s="212">
        <v>244207</v>
      </c>
      <c r="L40" s="212">
        <v>233084</v>
      </c>
      <c r="M40" s="212">
        <v>262450</v>
      </c>
      <c r="N40" s="212">
        <v>276001</v>
      </c>
      <c r="O40" s="212">
        <v>258240</v>
      </c>
      <c r="P40" s="212">
        <v>260795</v>
      </c>
      <c r="Q40" s="212">
        <v>244766</v>
      </c>
      <c r="R40" s="212">
        <v>228100</v>
      </c>
      <c r="S40" s="212">
        <v>233275</v>
      </c>
      <c r="T40" s="225">
        <f t="shared" si="12"/>
        <v>-6.1</v>
      </c>
      <c r="U40" s="225">
        <f t="shared" si="12"/>
        <v>-6.8</v>
      </c>
      <c r="V40" s="225">
        <f t="shared" si="12"/>
        <v>2.2999999999999998</v>
      </c>
    </row>
    <row r="41" spans="1:22">
      <c r="A41" s="227">
        <v>365</v>
      </c>
      <c r="B41" s="226" t="s">
        <v>281</v>
      </c>
      <c r="C41" s="212">
        <v>67436</v>
      </c>
      <c r="D41" s="212">
        <v>68527</v>
      </c>
      <c r="E41" s="212">
        <v>66294</v>
      </c>
      <c r="F41" s="212">
        <v>58193</v>
      </c>
      <c r="G41" s="212">
        <v>59975</v>
      </c>
      <c r="H41" s="212">
        <v>62887</v>
      </c>
      <c r="I41" s="212">
        <v>61159</v>
      </c>
      <c r="J41" s="212">
        <v>59355</v>
      </c>
      <c r="K41" s="212">
        <v>59583</v>
      </c>
      <c r="L41" s="212">
        <v>61688</v>
      </c>
      <c r="M41" s="212">
        <v>63560</v>
      </c>
      <c r="N41" s="212">
        <v>64354</v>
      </c>
      <c r="O41" s="212">
        <v>62651</v>
      </c>
      <c r="P41" s="212">
        <v>62093</v>
      </c>
      <c r="Q41" s="212">
        <v>64779</v>
      </c>
      <c r="R41" s="212">
        <v>65934</v>
      </c>
      <c r="S41" s="212">
        <v>67949</v>
      </c>
      <c r="T41" s="225">
        <f t="shared" si="12"/>
        <v>4.3</v>
      </c>
      <c r="U41" s="225">
        <f t="shared" si="12"/>
        <v>1.8</v>
      </c>
      <c r="V41" s="225">
        <f t="shared" si="12"/>
        <v>3.1</v>
      </c>
    </row>
    <row r="42" spans="1:22">
      <c r="A42" s="223">
        <v>5</v>
      </c>
      <c r="B42" s="229" t="s">
        <v>105</v>
      </c>
      <c r="C42" s="212">
        <v>2610678</v>
      </c>
      <c r="D42" s="212">
        <v>2657558</v>
      </c>
      <c r="E42" s="212">
        <v>2726743</v>
      </c>
      <c r="F42" s="212">
        <v>2376027</v>
      </c>
      <c r="G42" s="212">
        <v>2544124</v>
      </c>
      <c r="H42" s="212">
        <v>2440383</v>
      </c>
      <c r="I42" s="212">
        <v>2380381</v>
      </c>
      <c r="J42" s="212">
        <v>2532345</v>
      </c>
      <c r="K42" s="212">
        <v>2551974</v>
      </c>
      <c r="L42" s="212">
        <v>2664718</v>
      </c>
      <c r="M42" s="212">
        <v>2734511</v>
      </c>
      <c r="N42" s="212">
        <v>2734088</v>
      </c>
      <c r="O42" s="212">
        <v>2736003</v>
      </c>
      <c r="P42" s="212">
        <v>2722923</v>
      </c>
      <c r="Q42" s="212">
        <v>2603179</v>
      </c>
      <c r="R42" s="212">
        <v>2505436</v>
      </c>
      <c r="S42" s="212">
        <v>2587503</v>
      </c>
      <c r="T42" s="225">
        <f t="shared" si="12"/>
        <v>-4.4000000000000004</v>
      </c>
      <c r="U42" s="225">
        <f t="shared" si="12"/>
        <v>-3.8</v>
      </c>
      <c r="V42" s="225">
        <f t="shared" si="12"/>
        <v>3.3</v>
      </c>
    </row>
    <row r="43" spans="1:22">
      <c r="A43" s="223">
        <v>201</v>
      </c>
      <c r="B43" s="223" t="s">
        <v>282</v>
      </c>
      <c r="C43" s="212">
        <v>2385864</v>
      </c>
      <c r="D43" s="212">
        <v>2427490</v>
      </c>
      <c r="E43" s="212">
        <v>2502953</v>
      </c>
      <c r="F43" s="212">
        <v>2168181</v>
      </c>
      <c r="G43" s="212">
        <v>2322304</v>
      </c>
      <c r="H43" s="212">
        <v>2224262</v>
      </c>
      <c r="I43" s="212">
        <v>2175195</v>
      </c>
      <c r="J43" s="212">
        <v>2311118</v>
      </c>
      <c r="K43" s="212">
        <v>2331969</v>
      </c>
      <c r="L43" s="212">
        <v>2435820</v>
      </c>
      <c r="M43" s="212">
        <v>2489216</v>
      </c>
      <c r="N43" s="212">
        <v>2480958</v>
      </c>
      <c r="O43" s="212">
        <v>2482816</v>
      </c>
      <c r="P43" s="212">
        <v>2473716</v>
      </c>
      <c r="Q43" s="212">
        <v>2366190</v>
      </c>
      <c r="R43" s="212">
        <v>2282043</v>
      </c>
      <c r="S43" s="212">
        <v>2358902</v>
      </c>
      <c r="T43" s="225">
        <f t="shared" si="12"/>
        <v>-4.3</v>
      </c>
      <c r="U43" s="225">
        <f t="shared" si="12"/>
        <v>-3.6</v>
      </c>
      <c r="V43" s="225">
        <f t="shared" si="12"/>
        <v>3.4</v>
      </c>
    </row>
    <row r="44" spans="1:22">
      <c r="A44" s="227">
        <v>442</v>
      </c>
      <c r="B44" s="226" t="s">
        <v>106</v>
      </c>
      <c r="C44" s="212">
        <v>42994</v>
      </c>
      <c r="D44" s="212">
        <v>41949</v>
      </c>
      <c r="E44" s="212">
        <v>39641</v>
      </c>
      <c r="F44" s="212">
        <v>35327</v>
      </c>
      <c r="G44" s="212">
        <v>33333</v>
      </c>
      <c r="H44" s="212">
        <v>31017</v>
      </c>
      <c r="I44" s="212">
        <v>32874</v>
      </c>
      <c r="J44" s="212">
        <v>33324</v>
      </c>
      <c r="K44" s="212">
        <v>31851</v>
      </c>
      <c r="L44" s="212">
        <v>31544</v>
      </c>
      <c r="M44" s="212">
        <v>33809</v>
      </c>
      <c r="N44" s="212">
        <v>33964</v>
      </c>
      <c r="O44" s="212">
        <v>35336</v>
      </c>
      <c r="P44" s="212">
        <v>36287</v>
      </c>
      <c r="Q44" s="212">
        <v>38725</v>
      </c>
      <c r="R44" s="212">
        <v>40310</v>
      </c>
      <c r="S44" s="212">
        <v>41814</v>
      </c>
      <c r="T44" s="225">
        <f t="shared" si="12"/>
        <v>6.7</v>
      </c>
      <c r="U44" s="225">
        <f t="shared" si="12"/>
        <v>4.0999999999999996</v>
      </c>
      <c r="V44" s="225">
        <f t="shared" si="12"/>
        <v>3.7</v>
      </c>
    </row>
    <row r="45" spans="1:22">
      <c r="A45" s="227">
        <v>443</v>
      </c>
      <c r="B45" s="226" t="s">
        <v>107</v>
      </c>
      <c r="C45" s="212">
        <v>146231</v>
      </c>
      <c r="D45" s="212">
        <v>153677</v>
      </c>
      <c r="E45" s="212">
        <v>150194</v>
      </c>
      <c r="F45" s="212">
        <v>139364</v>
      </c>
      <c r="G45" s="212">
        <v>156857</v>
      </c>
      <c r="H45" s="212">
        <v>155602</v>
      </c>
      <c r="I45" s="212">
        <v>144611</v>
      </c>
      <c r="J45" s="212">
        <v>159175</v>
      </c>
      <c r="K45" s="212">
        <v>159551</v>
      </c>
      <c r="L45" s="212">
        <v>165129</v>
      </c>
      <c r="M45" s="212">
        <v>178666</v>
      </c>
      <c r="N45" s="212">
        <v>185442</v>
      </c>
      <c r="O45" s="212">
        <v>183523</v>
      </c>
      <c r="P45" s="212">
        <v>177937</v>
      </c>
      <c r="Q45" s="212">
        <v>159080</v>
      </c>
      <c r="R45" s="212">
        <v>142253</v>
      </c>
      <c r="S45" s="212">
        <v>144468</v>
      </c>
      <c r="T45" s="225">
        <f t="shared" si="12"/>
        <v>-10.6</v>
      </c>
      <c r="U45" s="225">
        <f t="shared" si="12"/>
        <v>-10.6</v>
      </c>
      <c r="V45" s="225">
        <f t="shared" si="12"/>
        <v>1.6</v>
      </c>
    </row>
    <row r="46" spans="1:22">
      <c r="A46" s="227">
        <v>446</v>
      </c>
      <c r="B46" s="226" t="s">
        <v>283</v>
      </c>
      <c r="C46" s="212">
        <v>35589</v>
      </c>
      <c r="D46" s="212">
        <v>34442</v>
      </c>
      <c r="E46" s="212">
        <v>33955</v>
      </c>
      <c r="F46" s="212">
        <v>33155</v>
      </c>
      <c r="G46" s="212">
        <v>31630</v>
      </c>
      <c r="H46" s="212">
        <v>29502</v>
      </c>
      <c r="I46" s="212">
        <v>27701</v>
      </c>
      <c r="J46" s="212">
        <v>28728</v>
      </c>
      <c r="K46" s="212">
        <v>28603</v>
      </c>
      <c r="L46" s="212">
        <v>32225</v>
      </c>
      <c r="M46" s="212">
        <v>32820</v>
      </c>
      <c r="N46" s="212">
        <v>33724</v>
      </c>
      <c r="O46" s="212">
        <v>34328</v>
      </c>
      <c r="P46" s="212">
        <v>34983</v>
      </c>
      <c r="Q46" s="212">
        <v>39184</v>
      </c>
      <c r="R46" s="212">
        <v>40830</v>
      </c>
      <c r="S46" s="212">
        <v>42319</v>
      </c>
      <c r="T46" s="225">
        <f t="shared" si="12"/>
        <v>12</v>
      </c>
      <c r="U46" s="225">
        <f t="shared" si="12"/>
        <v>4.2</v>
      </c>
      <c r="V46" s="225">
        <f t="shared" si="12"/>
        <v>3.6</v>
      </c>
    </row>
    <row r="47" spans="1:22">
      <c r="A47" s="223">
        <v>6</v>
      </c>
      <c r="B47" s="229" t="s">
        <v>108</v>
      </c>
      <c r="C47" s="212">
        <v>1004663</v>
      </c>
      <c r="D47" s="212">
        <v>1022917</v>
      </c>
      <c r="E47" s="212">
        <v>980080</v>
      </c>
      <c r="F47" s="212">
        <v>938015</v>
      </c>
      <c r="G47" s="212">
        <v>976288</v>
      </c>
      <c r="H47" s="212">
        <v>953651</v>
      </c>
      <c r="I47" s="212">
        <v>953779</v>
      </c>
      <c r="J47" s="212">
        <v>945846</v>
      </c>
      <c r="K47" s="212">
        <v>969525</v>
      </c>
      <c r="L47" s="212">
        <v>1021289</v>
      </c>
      <c r="M47" s="212">
        <v>1049338</v>
      </c>
      <c r="N47" s="212">
        <v>1088643</v>
      </c>
      <c r="O47" s="212">
        <v>1099539</v>
      </c>
      <c r="P47" s="212">
        <v>1090472</v>
      </c>
      <c r="Q47" s="212">
        <v>1034397</v>
      </c>
      <c r="R47" s="212">
        <v>1034527</v>
      </c>
      <c r="S47" s="212">
        <v>1069803</v>
      </c>
      <c r="T47" s="225">
        <f t="shared" si="12"/>
        <v>-5.0999999999999996</v>
      </c>
      <c r="U47" s="225">
        <f t="shared" si="12"/>
        <v>0</v>
      </c>
      <c r="V47" s="225">
        <f t="shared" si="12"/>
        <v>3.4</v>
      </c>
    </row>
    <row r="48" spans="1:22">
      <c r="A48" s="227">
        <v>208</v>
      </c>
      <c r="B48" s="226" t="s">
        <v>109</v>
      </c>
      <c r="C48" s="212">
        <v>136919</v>
      </c>
      <c r="D48" s="212">
        <v>138668</v>
      </c>
      <c r="E48" s="212">
        <v>134726</v>
      </c>
      <c r="F48" s="212">
        <v>130877</v>
      </c>
      <c r="G48" s="212">
        <v>127477</v>
      </c>
      <c r="H48" s="212">
        <v>108271</v>
      </c>
      <c r="I48" s="212">
        <v>109798</v>
      </c>
      <c r="J48" s="212">
        <v>111144</v>
      </c>
      <c r="K48" s="212">
        <v>129154</v>
      </c>
      <c r="L48" s="212">
        <v>171367</v>
      </c>
      <c r="M48" s="212">
        <v>143418</v>
      </c>
      <c r="N48" s="212">
        <v>151894</v>
      </c>
      <c r="O48" s="212">
        <v>171735</v>
      </c>
      <c r="P48" s="212">
        <v>169695</v>
      </c>
      <c r="Q48" s="212">
        <v>150744</v>
      </c>
      <c r="R48" s="212">
        <v>145752</v>
      </c>
      <c r="S48" s="212">
        <v>148823</v>
      </c>
      <c r="T48" s="225">
        <f t="shared" si="12"/>
        <v>-11.2</v>
      </c>
      <c r="U48" s="225">
        <f t="shared" si="12"/>
        <v>-3.3</v>
      </c>
      <c r="V48" s="225">
        <f t="shared" si="12"/>
        <v>2.1</v>
      </c>
    </row>
    <row r="49" spans="1:22">
      <c r="A49" s="227">
        <v>212</v>
      </c>
      <c r="B49" s="226" t="s">
        <v>110</v>
      </c>
      <c r="C49" s="212">
        <v>200729</v>
      </c>
      <c r="D49" s="212">
        <v>198751</v>
      </c>
      <c r="E49" s="212">
        <v>190243</v>
      </c>
      <c r="F49" s="212">
        <v>197589</v>
      </c>
      <c r="G49" s="212">
        <v>213985</v>
      </c>
      <c r="H49" s="212">
        <v>212600</v>
      </c>
      <c r="I49" s="212">
        <v>215887</v>
      </c>
      <c r="J49" s="212">
        <v>221804</v>
      </c>
      <c r="K49" s="212">
        <v>218173</v>
      </c>
      <c r="L49" s="212">
        <v>238976</v>
      </c>
      <c r="M49" s="212">
        <v>259781</v>
      </c>
      <c r="N49" s="212">
        <v>265800</v>
      </c>
      <c r="O49" s="212">
        <v>260807</v>
      </c>
      <c r="P49" s="212">
        <v>263572</v>
      </c>
      <c r="Q49" s="212">
        <v>247910</v>
      </c>
      <c r="R49" s="212">
        <v>238089</v>
      </c>
      <c r="S49" s="212">
        <v>244393</v>
      </c>
      <c r="T49" s="225">
        <f t="shared" si="12"/>
        <v>-5.9</v>
      </c>
      <c r="U49" s="225">
        <f t="shared" si="12"/>
        <v>-4</v>
      </c>
      <c r="V49" s="225">
        <f t="shared" si="12"/>
        <v>2.6</v>
      </c>
    </row>
    <row r="50" spans="1:22">
      <c r="A50" s="227">
        <v>227</v>
      </c>
      <c r="B50" s="226" t="s">
        <v>284</v>
      </c>
      <c r="C50" s="212">
        <v>129770</v>
      </c>
      <c r="D50" s="212">
        <v>131929</v>
      </c>
      <c r="E50" s="212">
        <v>123877</v>
      </c>
      <c r="F50" s="212">
        <v>118706</v>
      </c>
      <c r="G50" s="212">
        <v>117164</v>
      </c>
      <c r="H50" s="212">
        <v>112266</v>
      </c>
      <c r="I50" s="212">
        <v>114827</v>
      </c>
      <c r="J50" s="212">
        <v>115320</v>
      </c>
      <c r="K50" s="212">
        <v>113270</v>
      </c>
      <c r="L50" s="212">
        <v>114955</v>
      </c>
      <c r="M50" s="212">
        <v>115320</v>
      </c>
      <c r="N50" s="212">
        <v>115030</v>
      </c>
      <c r="O50" s="212">
        <v>118278</v>
      </c>
      <c r="P50" s="212">
        <v>116493</v>
      </c>
      <c r="Q50" s="212">
        <v>118750</v>
      </c>
      <c r="R50" s="212">
        <v>124442</v>
      </c>
      <c r="S50" s="212">
        <v>129706</v>
      </c>
      <c r="T50" s="225">
        <f t="shared" ref="T50:V67" si="13">ROUND((Q50-P50)/P50*100,1)</f>
        <v>1.9</v>
      </c>
      <c r="U50" s="225">
        <f t="shared" si="13"/>
        <v>4.8</v>
      </c>
      <c r="V50" s="225">
        <f t="shared" si="13"/>
        <v>4.2</v>
      </c>
    </row>
    <row r="51" spans="1:22">
      <c r="A51" s="227">
        <v>229</v>
      </c>
      <c r="B51" s="226" t="s">
        <v>285</v>
      </c>
      <c r="C51" s="212">
        <v>319553</v>
      </c>
      <c r="D51" s="212">
        <v>328712</v>
      </c>
      <c r="E51" s="212">
        <v>324770</v>
      </c>
      <c r="F51" s="212">
        <v>295530</v>
      </c>
      <c r="G51" s="212">
        <v>310977</v>
      </c>
      <c r="H51" s="212">
        <v>318739</v>
      </c>
      <c r="I51" s="212">
        <v>316313</v>
      </c>
      <c r="J51" s="212">
        <v>316010</v>
      </c>
      <c r="K51" s="212">
        <v>315028</v>
      </c>
      <c r="L51" s="212">
        <v>337134</v>
      </c>
      <c r="M51" s="212">
        <v>343213</v>
      </c>
      <c r="N51" s="212">
        <v>350754</v>
      </c>
      <c r="O51" s="212">
        <v>341501</v>
      </c>
      <c r="P51" s="212">
        <v>340887</v>
      </c>
      <c r="Q51" s="212">
        <v>311409</v>
      </c>
      <c r="R51" s="212">
        <v>311364</v>
      </c>
      <c r="S51" s="212">
        <v>322320</v>
      </c>
      <c r="T51" s="225">
        <f t="shared" si="13"/>
        <v>-8.6</v>
      </c>
      <c r="U51" s="225">
        <f t="shared" si="13"/>
        <v>0</v>
      </c>
      <c r="V51" s="225">
        <f t="shared" si="13"/>
        <v>3.5</v>
      </c>
    </row>
    <row r="52" spans="1:22">
      <c r="A52" s="227">
        <v>464</v>
      </c>
      <c r="B52" s="226" t="s">
        <v>111</v>
      </c>
      <c r="C52" s="212">
        <v>107541</v>
      </c>
      <c r="D52" s="212">
        <v>114245</v>
      </c>
      <c r="E52" s="212">
        <v>100371</v>
      </c>
      <c r="F52" s="212">
        <v>92961</v>
      </c>
      <c r="G52" s="212">
        <v>102260</v>
      </c>
      <c r="H52" s="212">
        <v>104184</v>
      </c>
      <c r="I52" s="212">
        <v>100651</v>
      </c>
      <c r="J52" s="212">
        <v>84868</v>
      </c>
      <c r="K52" s="212">
        <v>93096</v>
      </c>
      <c r="L52" s="212">
        <v>55114</v>
      </c>
      <c r="M52" s="212">
        <v>79420</v>
      </c>
      <c r="N52" s="212">
        <v>96627</v>
      </c>
      <c r="O52" s="212">
        <v>97482</v>
      </c>
      <c r="P52" s="212">
        <v>90915</v>
      </c>
      <c r="Q52" s="212">
        <v>94682</v>
      </c>
      <c r="R52" s="212">
        <v>99632</v>
      </c>
      <c r="S52" s="212">
        <v>104686</v>
      </c>
      <c r="T52" s="225">
        <f t="shared" si="13"/>
        <v>4.0999999999999996</v>
      </c>
      <c r="U52" s="225">
        <f t="shared" si="13"/>
        <v>5.2</v>
      </c>
      <c r="V52" s="225">
        <f t="shared" si="13"/>
        <v>5.0999999999999996</v>
      </c>
    </row>
    <row r="53" spans="1:22">
      <c r="A53" s="227">
        <v>481</v>
      </c>
      <c r="B53" s="226" t="s">
        <v>112</v>
      </c>
      <c r="C53" s="212">
        <v>47127</v>
      </c>
      <c r="D53" s="212">
        <v>48405</v>
      </c>
      <c r="E53" s="212">
        <v>45452</v>
      </c>
      <c r="F53" s="212">
        <v>42847</v>
      </c>
      <c r="G53" s="212">
        <v>42859</v>
      </c>
      <c r="H53" s="212">
        <v>39564</v>
      </c>
      <c r="I53" s="212">
        <v>40122</v>
      </c>
      <c r="J53" s="212">
        <v>40463</v>
      </c>
      <c r="K53" s="212">
        <v>45347</v>
      </c>
      <c r="L53" s="212">
        <v>47187</v>
      </c>
      <c r="M53" s="212">
        <v>51909</v>
      </c>
      <c r="N53" s="212">
        <v>51085</v>
      </c>
      <c r="O53" s="212">
        <v>51549</v>
      </c>
      <c r="P53" s="212">
        <v>51353</v>
      </c>
      <c r="Q53" s="212">
        <v>51304</v>
      </c>
      <c r="R53" s="212">
        <v>53104</v>
      </c>
      <c r="S53" s="212">
        <v>55252</v>
      </c>
      <c r="T53" s="225">
        <f t="shared" si="13"/>
        <v>-0.1</v>
      </c>
      <c r="U53" s="225">
        <f t="shared" si="13"/>
        <v>3.5</v>
      </c>
      <c r="V53" s="225">
        <f t="shared" si="13"/>
        <v>4</v>
      </c>
    </row>
    <row r="54" spans="1:22">
      <c r="A54" s="227">
        <v>501</v>
      </c>
      <c r="B54" s="226" t="s">
        <v>286</v>
      </c>
      <c r="C54" s="212">
        <v>63024</v>
      </c>
      <c r="D54" s="212">
        <v>62207</v>
      </c>
      <c r="E54" s="212">
        <v>60641</v>
      </c>
      <c r="F54" s="212">
        <v>59505</v>
      </c>
      <c r="G54" s="212">
        <v>61566</v>
      </c>
      <c r="H54" s="212">
        <v>58027</v>
      </c>
      <c r="I54" s="212">
        <v>56181</v>
      </c>
      <c r="J54" s="212">
        <v>56237</v>
      </c>
      <c r="K54" s="212">
        <v>55457</v>
      </c>
      <c r="L54" s="212">
        <v>56556</v>
      </c>
      <c r="M54" s="212">
        <v>56277</v>
      </c>
      <c r="N54" s="212">
        <v>57453</v>
      </c>
      <c r="O54" s="212">
        <v>58187</v>
      </c>
      <c r="P54" s="212">
        <v>57557</v>
      </c>
      <c r="Q54" s="212">
        <v>59598</v>
      </c>
      <c r="R54" s="212">
        <v>62144</v>
      </c>
      <c r="S54" s="212">
        <v>64623</v>
      </c>
      <c r="T54" s="225">
        <f t="shared" si="13"/>
        <v>3.5</v>
      </c>
      <c r="U54" s="225">
        <f t="shared" si="13"/>
        <v>4.3</v>
      </c>
      <c r="V54" s="225">
        <f t="shared" si="13"/>
        <v>4</v>
      </c>
    </row>
    <row r="55" spans="1:22">
      <c r="A55" s="227">
        <v>7</v>
      </c>
      <c r="B55" s="230" t="s">
        <v>32</v>
      </c>
      <c r="C55" s="212">
        <v>647768</v>
      </c>
      <c r="D55" s="212">
        <v>653593</v>
      </c>
      <c r="E55" s="212">
        <v>618187</v>
      </c>
      <c r="F55" s="212">
        <v>587447</v>
      </c>
      <c r="G55" s="212">
        <v>588983</v>
      </c>
      <c r="H55" s="212">
        <v>569878</v>
      </c>
      <c r="I55" s="212">
        <v>575619</v>
      </c>
      <c r="J55" s="212">
        <v>593704</v>
      </c>
      <c r="K55" s="212">
        <v>598205</v>
      </c>
      <c r="L55" s="212">
        <v>634006</v>
      </c>
      <c r="M55" s="212">
        <v>640996</v>
      </c>
      <c r="N55" s="212">
        <v>650764</v>
      </c>
      <c r="O55" s="212">
        <v>638440</v>
      </c>
      <c r="P55" s="212">
        <v>632692</v>
      </c>
      <c r="Q55" s="212">
        <v>638249</v>
      </c>
      <c r="R55" s="212">
        <v>661001</v>
      </c>
      <c r="S55" s="212">
        <v>686146</v>
      </c>
      <c r="T55" s="225">
        <f t="shared" si="13"/>
        <v>0.9</v>
      </c>
      <c r="U55" s="225">
        <f t="shared" si="13"/>
        <v>3.6</v>
      </c>
      <c r="V55" s="225">
        <f t="shared" si="13"/>
        <v>3.8</v>
      </c>
    </row>
    <row r="56" spans="1:22">
      <c r="A56" s="227">
        <v>209</v>
      </c>
      <c r="B56" s="226" t="s">
        <v>287</v>
      </c>
      <c r="C56" s="212">
        <v>317185</v>
      </c>
      <c r="D56" s="212">
        <v>318005</v>
      </c>
      <c r="E56" s="212">
        <v>303804</v>
      </c>
      <c r="F56" s="212">
        <v>291329</v>
      </c>
      <c r="G56" s="212">
        <v>290978</v>
      </c>
      <c r="H56" s="212">
        <v>278522</v>
      </c>
      <c r="I56" s="212">
        <v>283875</v>
      </c>
      <c r="J56" s="212">
        <v>294051</v>
      </c>
      <c r="K56" s="212">
        <v>287544</v>
      </c>
      <c r="L56" s="212">
        <v>303575</v>
      </c>
      <c r="M56" s="212">
        <v>301143</v>
      </c>
      <c r="N56" s="212">
        <v>302452</v>
      </c>
      <c r="O56" s="212">
        <v>302850</v>
      </c>
      <c r="P56" s="212">
        <v>302512</v>
      </c>
      <c r="Q56" s="212">
        <v>295107</v>
      </c>
      <c r="R56" s="212">
        <v>307537</v>
      </c>
      <c r="S56" s="212">
        <v>319622</v>
      </c>
      <c r="T56" s="225">
        <f t="shared" si="13"/>
        <v>-2.4</v>
      </c>
      <c r="U56" s="225">
        <f t="shared" si="13"/>
        <v>4.2</v>
      </c>
      <c r="V56" s="225">
        <f t="shared" si="13"/>
        <v>3.9</v>
      </c>
    </row>
    <row r="57" spans="1:22">
      <c r="A57" s="227">
        <v>222</v>
      </c>
      <c r="B57" s="226" t="s">
        <v>288</v>
      </c>
      <c r="C57" s="212">
        <v>94017</v>
      </c>
      <c r="D57" s="212">
        <v>90861</v>
      </c>
      <c r="E57" s="212">
        <v>85221</v>
      </c>
      <c r="F57" s="212">
        <v>72827</v>
      </c>
      <c r="G57" s="212">
        <v>77495</v>
      </c>
      <c r="H57" s="212">
        <v>82431</v>
      </c>
      <c r="I57" s="212">
        <v>83993</v>
      </c>
      <c r="J57" s="212">
        <v>84035</v>
      </c>
      <c r="K57" s="212">
        <v>84752</v>
      </c>
      <c r="L57" s="212">
        <v>80410</v>
      </c>
      <c r="M57" s="212">
        <v>81003</v>
      </c>
      <c r="N57" s="212">
        <v>84482</v>
      </c>
      <c r="O57" s="212">
        <v>83080</v>
      </c>
      <c r="P57" s="212">
        <v>81912</v>
      </c>
      <c r="Q57" s="212">
        <v>85866</v>
      </c>
      <c r="R57" s="212">
        <v>89135</v>
      </c>
      <c r="S57" s="212">
        <v>92787</v>
      </c>
      <c r="T57" s="225">
        <f t="shared" si="13"/>
        <v>4.8</v>
      </c>
      <c r="U57" s="225">
        <f t="shared" si="13"/>
        <v>3.8</v>
      </c>
      <c r="V57" s="225">
        <f t="shared" si="13"/>
        <v>4.0999999999999996</v>
      </c>
    </row>
    <row r="58" spans="1:22">
      <c r="A58" s="227">
        <v>225</v>
      </c>
      <c r="B58" s="226" t="s">
        <v>289</v>
      </c>
      <c r="C58" s="212">
        <v>126329</v>
      </c>
      <c r="D58" s="212">
        <v>136110</v>
      </c>
      <c r="E58" s="212">
        <v>128125</v>
      </c>
      <c r="F58" s="212">
        <v>126526</v>
      </c>
      <c r="G58" s="212">
        <v>128043</v>
      </c>
      <c r="H58" s="212">
        <v>121804</v>
      </c>
      <c r="I58" s="212">
        <v>119123</v>
      </c>
      <c r="J58" s="212">
        <v>125991</v>
      </c>
      <c r="K58" s="212">
        <v>134947</v>
      </c>
      <c r="L58" s="212">
        <v>151766</v>
      </c>
      <c r="M58" s="212">
        <v>167397</v>
      </c>
      <c r="N58" s="212">
        <v>166598</v>
      </c>
      <c r="O58" s="212">
        <v>157652</v>
      </c>
      <c r="P58" s="212">
        <v>153538</v>
      </c>
      <c r="Q58" s="212">
        <v>154885</v>
      </c>
      <c r="R58" s="212">
        <v>153500</v>
      </c>
      <c r="S58" s="212">
        <v>158002</v>
      </c>
      <c r="T58" s="225">
        <f t="shared" si="13"/>
        <v>0.9</v>
      </c>
      <c r="U58" s="225">
        <f t="shared" si="13"/>
        <v>-0.9</v>
      </c>
      <c r="V58" s="225">
        <f t="shared" si="13"/>
        <v>2.9</v>
      </c>
    </row>
    <row r="59" spans="1:22">
      <c r="A59" s="227">
        <v>585</v>
      </c>
      <c r="B59" s="226" t="s">
        <v>290</v>
      </c>
      <c r="C59" s="212">
        <v>63289</v>
      </c>
      <c r="D59" s="212">
        <v>62762</v>
      </c>
      <c r="E59" s="212">
        <v>58580</v>
      </c>
      <c r="F59" s="212">
        <v>56132</v>
      </c>
      <c r="G59" s="212">
        <v>53504</v>
      </c>
      <c r="H59" s="212">
        <v>50684</v>
      </c>
      <c r="I59" s="212">
        <v>52036</v>
      </c>
      <c r="J59" s="212">
        <v>51303</v>
      </c>
      <c r="K59" s="212">
        <v>51482</v>
      </c>
      <c r="L59" s="212">
        <v>51702</v>
      </c>
      <c r="M59" s="212">
        <v>52517</v>
      </c>
      <c r="N59" s="212">
        <v>54908</v>
      </c>
      <c r="O59" s="212">
        <v>51930</v>
      </c>
      <c r="P59" s="212">
        <v>52192</v>
      </c>
      <c r="Q59" s="212">
        <v>57485</v>
      </c>
      <c r="R59" s="212">
        <v>61178</v>
      </c>
      <c r="S59" s="212">
        <v>63530</v>
      </c>
      <c r="T59" s="225">
        <f t="shared" si="13"/>
        <v>10.1</v>
      </c>
      <c r="U59" s="225">
        <f t="shared" si="13"/>
        <v>6.4</v>
      </c>
      <c r="V59" s="225">
        <f t="shared" si="13"/>
        <v>3.8</v>
      </c>
    </row>
    <row r="60" spans="1:22">
      <c r="A60" s="227">
        <v>586</v>
      </c>
      <c r="B60" s="226" t="s">
        <v>291</v>
      </c>
      <c r="C60" s="212">
        <v>46948</v>
      </c>
      <c r="D60" s="212">
        <v>45855</v>
      </c>
      <c r="E60" s="212">
        <v>42457</v>
      </c>
      <c r="F60" s="212">
        <v>40633</v>
      </c>
      <c r="G60" s="212">
        <v>38963</v>
      </c>
      <c r="H60" s="212">
        <v>36437</v>
      </c>
      <c r="I60" s="212">
        <v>36592</v>
      </c>
      <c r="J60" s="212">
        <v>38324</v>
      </c>
      <c r="K60" s="212">
        <v>39480</v>
      </c>
      <c r="L60" s="212">
        <v>46553</v>
      </c>
      <c r="M60" s="212">
        <v>38936</v>
      </c>
      <c r="N60" s="212">
        <v>42324</v>
      </c>
      <c r="O60" s="212">
        <v>42928</v>
      </c>
      <c r="P60" s="212">
        <v>42538</v>
      </c>
      <c r="Q60" s="212">
        <v>44906</v>
      </c>
      <c r="R60" s="212">
        <v>49651</v>
      </c>
      <c r="S60" s="212">
        <v>52205</v>
      </c>
      <c r="T60" s="225">
        <f t="shared" si="13"/>
        <v>5.6</v>
      </c>
      <c r="U60" s="225">
        <f t="shared" si="13"/>
        <v>10.6</v>
      </c>
      <c r="V60" s="225">
        <f t="shared" si="13"/>
        <v>5.0999999999999996</v>
      </c>
    </row>
    <row r="61" spans="1:22">
      <c r="A61" s="223">
        <v>8</v>
      </c>
      <c r="B61" s="231" t="s">
        <v>33</v>
      </c>
      <c r="C61" s="212">
        <v>399898</v>
      </c>
      <c r="D61" s="212">
        <v>413196</v>
      </c>
      <c r="E61" s="212">
        <v>379268</v>
      </c>
      <c r="F61" s="212">
        <v>357457</v>
      </c>
      <c r="G61" s="212">
        <v>366578</v>
      </c>
      <c r="H61" s="212">
        <v>352203</v>
      </c>
      <c r="I61" s="212">
        <v>282475</v>
      </c>
      <c r="J61" s="212">
        <v>377173</v>
      </c>
      <c r="K61" s="212">
        <v>369550</v>
      </c>
      <c r="L61" s="212">
        <v>396986</v>
      </c>
      <c r="M61" s="212">
        <v>404001</v>
      </c>
      <c r="N61" s="212">
        <v>410824</v>
      </c>
      <c r="O61" s="212">
        <v>426734</v>
      </c>
      <c r="P61" s="212">
        <v>456323</v>
      </c>
      <c r="Q61" s="212">
        <v>435236</v>
      </c>
      <c r="R61" s="212">
        <v>443644</v>
      </c>
      <c r="S61" s="212">
        <v>459532</v>
      </c>
      <c r="T61" s="225">
        <f t="shared" si="13"/>
        <v>-4.5999999999999996</v>
      </c>
      <c r="U61" s="225">
        <f t="shared" si="13"/>
        <v>1.9</v>
      </c>
      <c r="V61" s="225">
        <f t="shared" si="13"/>
        <v>3.6</v>
      </c>
    </row>
    <row r="62" spans="1:22">
      <c r="A62" s="227">
        <v>221</v>
      </c>
      <c r="B62" s="226" t="s">
        <v>198</v>
      </c>
      <c r="C62" s="212">
        <v>154750</v>
      </c>
      <c r="D62" s="212">
        <v>156830</v>
      </c>
      <c r="E62" s="212">
        <v>148729</v>
      </c>
      <c r="F62" s="212">
        <v>143605</v>
      </c>
      <c r="G62" s="212">
        <v>147872</v>
      </c>
      <c r="H62" s="212">
        <v>115881</v>
      </c>
      <c r="I62" s="212">
        <v>50507</v>
      </c>
      <c r="J62" s="212">
        <v>141170</v>
      </c>
      <c r="K62" s="212">
        <v>138134</v>
      </c>
      <c r="L62" s="212">
        <v>151485</v>
      </c>
      <c r="M62" s="212">
        <v>156234</v>
      </c>
      <c r="N62" s="212">
        <v>162514</v>
      </c>
      <c r="O62" s="212">
        <v>178616</v>
      </c>
      <c r="P62" s="212">
        <v>204071</v>
      </c>
      <c r="Q62" s="212">
        <v>188528</v>
      </c>
      <c r="R62" s="212">
        <v>192066</v>
      </c>
      <c r="S62" s="212">
        <v>198986</v>
      </c>
      <c r="T62" s="225">
        <f t="shared" si="13"/>
        <v>-7.6</v>
      </c>
      <c r="U62" s="225">
        <f t="shared" si="13"/>
        <v>1.9</v>
      </c>
      <c r="V62" s="225">
        <f t="shared" si="13"/>
        <v>3.6</v>
      </c>
    </row>
    <row r="63" spans="1:22">
      <c r="A63" s="227">
        <v>223</v>
      </c>
      <c r="B63" s="226" t="s">
        <v>292</v>
      </c>
      <c r="C63" s="212">
        <v>245148</v>
      </c>
      <c r="D63" s="212">
        <v>256366</v>
      </c>
      <c r="E63" s="212">
        <v>230539</v>
      </c>
      <c r="F63" s="212">
        <v>213852</v>
      </c>
      <c r="G63" s="212">
        <v>218706</v>
      </c>
      <c r="H63" s="212">
        <v>236322</v>
      </c>
      <c r="I63" s="212">
        <v>231968</v>
      </c>
      <c r="J63" s="212">
        <v>236003</v>
      </c>
      <c r="K63" s="212">
        <v>231416</v>
      </c>
      <c r="L63" s="212">
        <v>245501</v>
      </c>
      <c r="M63" s="212">
        <v>247767</v>
      </c>
      <c r="N63" s="212">
        <v>248310</v>
      </c>
      <c r="O63" s="212">
        <v>248118</v>
      </c>
      <c r="P63" s="212">
        <v>252252</v>
      </c>
      <c r="Q63" s="212">
        <v>246708</v>
      </c>
      <c r="R63" s="212">
        <v>251578</v>
      </c>
      <c r="S63" s="212">
        <v>260546</v>
      </c>
      <c r="T63" s="225">
        <f t="shared" si="13"/>
        <v>-2.2000000000000002</v>
      </c>
      <c r="U63" s="225">
        <f t="shared" si="13"/>
        <v>2</v>
      </c>
      <c r="V63" s="225">
        <f t="shared" si="13"/>
        <v>3.6</v>
      </c>
    </row>
    <row r="64" spans="1:22">
      <c r="A64" s="223">
        <v>9</v>
      </c>
      <c r="B64" s="232" t="s">
        <v>34</v>
      </c>
      <c r="C64" s="212">
        <v>508405</v>
      </c>
      <c r="D64" s="212">
        <v>501183</v>
      </c>
      <c r="E64" s="212">
        <v>479146</v>
      </c>
      <c r="F64" s="212">
        <v>458976</v>
      </c>
      <c r="G64" s="212">
        <v>468633</v>
      </c>
      <c r="H64" s="212">
        <v>439034</v>
      </c>
      <c r="I64" s="212">
        <v>436141</v>
      </c>
      <c r="J64" s="212">
        <v>440563</v>
      </c>
      <c r="K64" s="212">
        <v>435692</v>
      </c>
      <c r="L64" s="212">
        <v>454333</v>
      </c>
      <c r="M64" s="212">
        <v>453742</v>
      </c>
      <c r="N64" s="212">
        <v>454055</v>
      </c>
      <c r="O64" s="212">
        <v>456461</v>
      </c>
      <c r="P64" s="212">
        <v>463606</v>
      </c>
      <c r="Q64" s="212">
        <v>464069</v>
      </c>
      <c r="R64" s="212">
        <v>484987</v>
      </c>
      <c r="S64" s="212">
        <v>504823</v>
      </c>
      <c r="T64" s="225">
        <f t="shared" si="13"/>
        <v>0.1</v>
      </c>
      <c r="U64" s="225">
        <f t="shared" si="13"/>
        <v>4.5</v>
      </c>
      <c r="V64" s="225">
        <f t="shared" si="13"/>
        <v>4.0999999999999996</v>
      </c>
    </row>
    <row r="65" spans="1:22">
      <c r="A65" s="223">
        <v>205</v>
      </c>
      <c r="B65" s="223" t="s">
        <v>293</v>
      </c>
      <c r="C65" s="212">
        <v>202615</v>
      </c>
      <c r="D65" s="212">
        <v>194863</v>
      </c>
      <c r="E65" s="212">
        <v>181098</v>
      </c>
      <c r="F65" s="212">
        <v>177119</v>
      </c>
      <c r="G65" s="212">
        <v>179715</v>
      </c>
      <c r="H65" s="212">
        <v>160309</v>
      </c>
      <c r="I65" s="212">
        <v>158561</v>
      </c>
      <c r="J65" s="212">
        <v>160436</v>
      </c>
      <c r="K65" s="212">
        <v>157103</v>
      </c>
      <c r="L65" s="212">
        <v>169423</v>
      </c>
      <c r="M65" s="212">
        <v>158291</v>
      </c>
      <c r="N65" s="212">
        <v>158010</v>
      </c>
      <c r="O65" s="212">
        <v>159338</v>
      </c>
      <c r="P65" s="212">
        <v>161488</v>
      </c>
      <c r="Q65" s="212">
        <v>161285</v>
      </c>
      <c r="R65" s="212">
        <v>168875</v>
      </c>
      <c r="S65" s="212">
        <v>175349</v>
      </c>
      <c r="T65" s="225">
        <f t="shared" si="13"/>
        <v>-0.1</v>
      </c>
      <c r="U65" s="225">
        <f t="shared" si="13"/>
        <v>4.7</v>
      </c>
      <c r="V65" s="225">
        <f t="shared" si="13"/>
        <v>3.8</v>
      </c>
    </row>
    <row r="66" spans="1:22">
      <c r="A66" s="227">
        <v>224</v>
      </c>
      <c r="B66" s="226" t="s">
        <v>294</v>
      </c>
      <c r="C66" s="212">
        <v>162271</v>
      </c>
      <c r="D66" s="212">
        <v>160170</v>
      </c>
      <c r="E66" s="212">
        <v>157149</v>
      </c>
      <c r="F66" s="212">
        <v>147597</v>
      </c>
      <c r="G66" s="212">
        <v>154911</v>
      </c>
      <c r="H66" s="212">
        <v>149873</v>
      </c>
      <c r="I66" s="212">
        <v>143641</v>
      </c>
      <c r="J66" s="212">
        <v>147095</v>
      </c>
      <c r="K66" s="212">
        <v>146453</v>
      </c>
      <c r="L66" s="212">
        <v>153109</v>
      </c>
      <c r="M66" s="212">
        <v>153354</v>
      </c>
      <c r="N66" s="212">
        <v>155444</v>
      </c>
      <c r="O66" s="212">
        <v>156233</v>
      </c>
      <c r="P66" s="212">
        <v>156795</v>
      </c>
      <c r="Q66" s="212">
        <v>155498</v>
      </c>
      <c r="R66" s="212">
        <v>160900</v>
      </c>
      <c r="S66" s="212">
        <v>167088</v>
      </c>
      <c r="T66" s="225">
        <f t="shared" si="13"/>
        <v>-0.8</v>
      </c>
      <c r="U66" s="225">
        <f t="shared" si="13"/>
        <v>3.5</v>
      </c>
      <c r="V66" s="225">
        <f t="shared" si="13"/>
        <v>3.8</v>
      </c>
    </row>
    <row r="67" spans="1:22">
      <c r="A67" s="233">
        <v>226</v>
      </c>
      <c r="B67" s="234" t="s">
        <v>295</v>
      </c>
      <c r="C67" s="235">
        <v>143519</v>
      </c>
      <c r="D67" s="235">
        <v>146150</v>
      </c>
      <c r="E67" s="235">
        <v>140899</v>
      </c>
      <c r="F67" s="235">
        <v>134260</v>
      </c>
      <c r="G67" s="235">
        <v>134007</v>
      </c>
      <c r="H67" s="235">
        <v>128852</v>
      </c>
      <c r="I67" s="235">
        <v>133939</v>
      </c>
      <c r="J67" s="235">
        <v>133032</v>
      </c>
      <c r="K67" s="235">
        <v>132136</v>
      </c>
      <c r="L67" s="235">
        <v>131801</v>
      </c>
      <c r="M67" s="235">
        <v>142097</v>
      </c>
      <c r="N67" s="235">
        <v>140601</v>
      </c>
      <c r="O67" s="235">
        <v>140890</v>
      </c>
      <c r="P67" s="235">
        <v>145323</v>
      </c>
      <c r="Q67" s="235">
        <v>147286</v>
      </c>
      <c r="R67" s="235">
        <v>155212</v>
      </c>
      <c r="S67" s="235">
        <v>162386</v>
      </c>
      <c r="T67" s="104">
        <f t="shared" si="13"/>
        <v>1.4</v>
      </c>
      <c r="U67" s="104">
        <f t="shared" si="13"/>
        <v>5.4</v>
      </c>
      <c r="V67" s="104">
        <f t="shared" si="13"/>
        <v>4.5999999999999996</v>
      </c>
    </row>
    <row r="68" spans="1:22">
      <c r="A68" s="37" t="s">
        <v>296</v>
      </c>
      <c r="B68" s="37"/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M68" s="236"/>
      <c r="N68" s="236"/>
      <c r="O68" s="236"/>
      <c r="P68" s="236"/>
      <c r="Q68" s="236"/>
      <c r="R68" s="212" t="s">
        <v>194</v>
      </c>
      <c r="S68" s="212" t="s">
        <v>194</v>
      </c>
      <c r="T68" s="21"/>
      <c r="U68" s="21"/>
      <c r="V68" s="21"/>
    </row>
    <row r="69" spans="1:22">
      <c r="A69" s="37"/>
      <c r="B69" s="37" t="s">
        <v>297</v>
      </c>
      <c r="C69" s="236">
        <f t="shared" ref="C69:O69" si="14">C18+SUM(C20:C22)+SUM(C24:C26)+C30+C37+SUM(C65:C67)</f>
        <v>12941599.063661773</v>
      </c>
      <c r="D69" s="236">
        <f t="shared" si="14"/>
        <v>13272402.96126695</v>
      </c>
      <c r="E69" s="236">
        <f t="shared" si="14"/>
        <v>12930107.831124656</v>
      </c>
      <c r="F69" s="236">
        <f t="shared" si="14"/>
        <v>12294192.346342303</v>
      </c>
      <c r="G69" s="236">
        <f t="shared" si="14"/>
        <v>12934394.778089084</v>
      </c>
      <c r="H69" s="236">
        <f t="shared" si="14"/>
        <v>12668285.970860705</v>
      </c>
      <c r="I69" s="236">
        <f t="shared" si="14"/>
        <v>12639817.042875387</v>
      </c>
      <c r="J69" s="236">
        <f t="shared" si="14"/>
        <v>12892977.09058021</v>
      </c>
      <c r="K69" s="236">
        <f t="shared" si="14"/>
        <v>13089536.164607108</v>
      </c>
      <c r="L69" s="236">
        <f t="shared" si="14"/>
        <v>13688297.776564572</v>
      </c>
      <c r="M69" s="236">
        <f t="shared" si="14"/>
        <v>13704831.899145197</v>
      </c>
      <c r="N69" s="236">
        <f t="shared" si="14"/>
        <v>13960273.715406783</v>
      </c>
      <c r="O69" s="236">
        <f t="shared" si="14"/>
        <v>14000550.856418312</v>
      </c>
      <c r="P69" s="236">
        <f>P18+SUM(P20:P22)+SUM(P24:P26)+P30+P37+SUM(P65:P67)</f>
        <v>14035775.758533724</v>
      </c>
      <c r="Q69" s="236">
        <f>Q18+SUM(Q20:Q22)+SUM(Q24:Q26)+Q30+Q37+SUM(Q65:Q67)</f>
        <v>13871669</v>
      </c>
      <c r="R69" s="236">
        <f>R18+SUM(R20:R22)+SUM(R24:R26)+R30+R37+SUM(R65:R67)</f>
        <v>14194603.784503497</v>
      </c>
      <c r="S69" s="236">
        <f>S18+SUM(S20:S22)+SUM(S24:S26)+S30+S37+SUM(S65:S67)</f>
        <v>14496941</v>
      </c>
      <c r="T69" s="101">
        <f>ROUND((Q69-P69)/P69*100,1)</f>
        <v>-1.2</v>
      </c>
      <c r="U69" s="101">
        <f>ROUND((R69-Q69)/Q69*100,1)</f>
        <v>2.2999999999999998</v>
      </c>
      <c r="V69" s="101">
        <f>ROUND((S69-R69)/R69*100,1)</f>
        <v>2.1</v>
      </c>
    </row>
    <row r="70" spans="1:22">
      <c r="A70" s="206"/>
      <c r="B70" s="206" t="s">
        <v>298</v>
      </c>
      <c r="C70" s="215"/>
      <c r="D70" s="215"/>
      <c r="E70" s="215"/>
      <c r="F70" s="215"/>
      <c r="G70" s="215"/>
      <c r="H70" s="215"/>
      <c r="I70" s="215"/>
      <c r="J70" s="215"/>
      <c r="K70" s="215"/>
      <c r="L70" s="215"/>
      <c r="M70" s="215"/>
      <c r="N70" s="215"/>
      <c r="O70" s="215"/>
      <c r="P70" s="215"/>
      <c r="Q70" s="214"/>
      <c r="R70" s="214"/>
      <c r="S70" s="214"/>
    </row>
    <row r="71" spans="1:22">
      <c r="A71" s="206"/>
      <c r="B71" s="206"/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</row>
  </sheetData>
  <phoneticPr fontI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0"/>
  <sheetViews>
    <sheetView workbookViewId="0">
      <pane xSplit="2" ySplit="5" topLeftCell="C61" activePane="bottomRight" state="frozen"/>
      <selection pane="topRight" activeCell="C1" sqref="C1"/>
      <selection pane="bottomLeft" activeCell="A6" sqref="A6"/>
      <selection pane="bottomRight" activeCell="H74" sqref="H74"/>
    </sheetView>
  </sheetViews>
  <sheetFormatPr defaultColWidth="11" defaultRowHeight="13.5"/>
  <cols>
    <col min="1" max="1" width="4.875" style="22" customWidth="1"/>
    <col min="2" max="2" width="11.5" style="22" customWidth="1"/>
    <col min="3" max="5" width="11" style="22"/>
    <col min="6" max="6" width="11.375" style="22" bestFit="1" customWidth="1"/>
    <col min="7" max="11" width="11" style="22"/>
    <col min="12" max="12" width="11.75" style="22" customWidth="1"/>
    <col min="13" max="19" width="10.625" style="22" customWidth="1"/>
    <col min="20" max="22" width="9.625" style="22" customWidth="1"/>
    <col min="23" max="16384" width="11" style="22"/>
  </cols>
  <sheetData>
    <row r="1" spans="1:22">
      <c r="A1" s="61"/>
      <c r="B1" s="20" t="s">
        <v>299</v>
      </c>
      <c r="D1" s="21"/>
      <c r="E1" s="21" t="s">
        <v>194</v>
      </c>
      <c r="F1" s="21" t="s">
        <v>201</v>
      </c>
      <c r="G1" s="21" t="s">
        <v>194</v>
      </c>
      <c r="H1" s="21" t="s">
        <v>194</v>
      </c>
      <c r="I1" s="21" t="s">
        <v>194</v>
      </c>
      <c r="J1" s="21" t="s">
        <v>201</v>
      </c>
      <c r="K1" s="21" t="s">
        <v>194</v>
      </c>
      <c r="L1" s="21" t="s">
        <v>201</v>
      </c>
      <c r="M1" s="21" t="s">
        <v>194</v>
      </c>
      <c r="N1" s="21" t="s">
        <v>201</v>
      </c>
      <c r="O1" s="21" t="s">
        <v>194</v>
      </c>
      <c r="P1" s="21" t="s">
        <v>194</v>
      </c>
      <c r="Q1" s="216" t="s">
        <v>194</v>
      </c>
      <c r="R1" s="216" t="s">
        <v>194</v>
      </c>
      <c r="S1" s="216" t="s">
        <v>194</v>
      </c>
      <c r="T1" s="21" t="s">
        <v>194</v>
      </c>
      <c r="U1" s="21"/>
      <c r="V1" s="21"/>
    </row>
    <row r="2" spans="1:22">
      <c r="A2" s="61"/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 t="s">
        <v>36</v>
      </c>
      <c r="S2" s="21" t="s">
        <v>194</v>
      </c>
      <c r="T2" s="217" t="s">
        <v>276</v>
      </c>
      <c r="U2" s="21"/>
      <c r="V2" s="21"/>
    </row>
    <row r="3" spans="1:22" ht="14.25" customHeight="1">
      <c r="A3" s="218"/>
      <c r="B3" s="237" t="s">
        <v>38</v>
      </c>
      <c r="C3" s="53">
        <v>2006</v>
      </c>
      <c r="D3" s="53">
        <v>2007</v>
      </c>
      <c r="E3" s="53">
        <v>2008</v>
      </c>
      <c r="F3" s="53">
        <v>2009</v>
      </c>
      <c r="G3" s="53">
        <v>2010</v>
      </c>
      <c r="H3" s="53">
        <v>2011</v>
      </c>
      <c r="I3" s="208">
        <v>2012</v>
      </c>
      <c r="J3" s="208">
        <v>2013</v>
      </c>
      <c r="K3" s="208">
        <v>2014</v>
      </c>
      <c r="L3" s="208">
        <v>2015</v>
      </c>
      <c r="M3" s="208">
        <v>2016</v>
      </c>
      <c r="N3" s="208">
        <v>2017</v>
      </c>
      <c r="O3" s="208">
        <v>2018</v>
      </c>
      <c r="P3" s="53">
        <v>2019</v>
      </c>
      <c r="Q3" s="208">
        <v>2020</v>
      </c>
      <c r="R3" s="208">
        <v>2021</v>
      </c>
      <c r="S3" s="208">
        <v>2022</v>
      </c>
      <c r="T3" s="54"/>
      <c r="U3" s="54"/>
      <c r="V3" s="54"/>
    </row>
    <row r="4" spans="1:22">
      <c r="A4" s="220"/>
      <c r="B4" s="220"/>
      <c r="C4" s="56" t="s">
        <v>45</v>
      </c>
      <c r="D4" s="56" t="s">
        <v>46</v>
      </c>
      <c r="E4" s="37" t="s">
        <v>47</v>
      </c>
      <c r="F4" s="37" t="s">
        <v>48</v>
      </c>
      <c r="G4" s="37" t="s">
        <v>49</v>
      </c>
      <c r="H4" s="37" t="s">
        <v>50</v>
      </c>
      <c r="I4" s="37" t="s">
        <v>51</v>
      </c>
      <c r="J4" s="37" t="s">
        <v>52</v>
      </c>
      <c r="K4" s="37" t="s">
        <v>53</v>
      </c>
      <c r="L4" s="37" t="s">
        <v>54</v>
      </c>
      <c r="M4" s="37" t="s">
        <v>55</v>
      </c>
      <c r="N4" s="37" t="s">
        <v>56</v>
      </c>
      <c r="O4" s="37" t="s">
        <v>57</v>
      </c>
      <c r="P4" s="37" t="s">
        <v>197</v>
      </c>
      <c r="Q4" s="37" t="s">
        <v>193</v>
      </c>
      <c r="R4" s="37" t="s">
        <v>220</v>
      </c>
      <c r="S4" s="37" t="s">
        <v>233</v>
      </c>
      <c r="T4" s="62" t="s">
        <v>213</v>
      </c>
      <c r="U4" s="62" t="s">
        <v>221</v>
      </c>
      <c r="V4" s="62" t="s">
        <v>234</v>
      </c>
    </row>
    <row r="5" spans="1:22">
      <c r="A5" s="220"/>
      <c r="B5" s="220" t="s">
        <v>86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 t="s">
        <v>300</v>
      </c>
      <c r="Q5" s="60" t="s">
        <v>58</v>
      </c>
      <c r="R5" s="60" t="s">
        <v>59</v>
      </c>
      <c r="S5" s="60" t="s">
        <v>59</v>
      </c>
      <c r="T5" s="41"/>
      <c r="U5" s="41"/>
      <c r="V5" s="41"/>
    </row>
    <row r="6" spans="1:22">
      <c r="A6" s="238"/>
      <c r="B6" s="239" t="s">
        <v>24</v>
      </c>
      <c r="C6" s="212">
        <v>19782242.294825662</v>
      </c>
      <c r="D6" s="212">
        <v>19889432.330781937</v>
      </c>
      <c r="E6" s="212">
        <v>19545690.871568378</v>
      </c>
      <c r="F6" s="212">
        <v>18198634.559316851</v>
      </c>
      <c r="G6" s="212">
        <v>19374669.281888761</v>
      </c>
      <c r="H6" s="212">
        <v>20527838</v>
      </c>
      <c r="I6" s="212">
        <v>20501274</v>
      </c>
      <c r="J6" s="212">
        <v>21139134</v>
      </c>
      <c r="K6" s="213">
        <v>20915532</v>
      </c>
      <c r="L6" s="213">
        <v>21571456</v>
      </c>
      <c r="M6" s="213">
        <v>21713445</v>
      </c>
      <c r="N6" s="213">
        <v>22103459</v>
      </c>
      <c r="O6" s="213">
        <v>22159795</v>
      </c>
      <c r="P6" s="213">
        <v>22116946</v>
      </c>
      <c r="Q6" s="213">
        <v>21398128.253557689</v>
      </c>
      <c r="R6" s="213">
        <v>21880463</v>
      </c>
      <c r="S6" s="213">
        <v>22209464</v>
      </c>
      <c r="T6" s="225">
        <v>-3.3</v>
      </c>
      <c r="U6" s="225">
        <v>2.2999999999999998</v>
      </c>
      <c r="V6" s="225">
        <v>1.5</v>
      </c>
    </row>
    <row r="7" spans="1:22">
      <c r="A7" s="226">
        <v>100</v>
      </c>
      <c r="B7" s="37" t="s">
        <v>25</v>
      </c>
      <c r="C7" s="212">
        <v>6143395.2948256619</v>
      </c>
      <c r="D7" s="212">
        <v>6202398.3307819366</v>
      </c>
      <c r="E7" s="212">
        <v>6091594.8715683781</v>
      </c>
      <c r="F7" s="212">
        <v>5953412.5593168512</v>
      </c>
      <c r="G7" s="212">
        <v>6313905.2818887606</v>
      </c>
      <c r="H7" s="212">
        <v>6691442</v>
      </c>
      <c r="I7" s="212">
        <v>6644702</v>
      </c>
      <c r="J7" s="212">
        <v>6758244</v>
      </c>
      <c r="K7" s="212">
        <v>6765498</v>
      </c>
      <c r="L7" s="212">
        <v>6935600</v>
      </c>
      <c r="M7" s="212">
        <v>6903655</v>
      </c>
      <c r="N7" s="212">
        <v>7069078</v>
      </c>
      <c r="O7" s="212">
        <v>7069403</v>
      </c>
      <c r="P7" s="212">
        <v>7065384</v>
      </c>
      <c r="Q7" s="212">
        <v>6727432.2535576895</v>
      </c>
      <c r="R7" s="212">
        <v>6941024</v>
      </c>
      <c r="S7" s="212">
        <v>6866432</v>
      </c>
      <c r="T7" s="225">
        <v>-4.8</v>
      </c>
      <c r="U7" s="225">
        <v>3.2</v>
      </c>
      <c r="V7" s="225">
        <v>-1.1000000000000001</v>
      </c>
    </row>
    <row r="8" spans="1:22">
      <c r="A8" s="226" t="s">
        <v>277</v>
      </c>
      <c r="B8" s="37" t="s">
        <v>26</v>
      </c>
      <c r="C8" s="212">
        <v>3020812</v>
      </c>
      <c r="D8" s="212">
        <v>3067015</v>
      </c>
      <c r="E8" s="212">
        <v>2955751</v>
      </c>
      <c r="F8" s="212">
        <v>2786842</v>
      </c>
      <c r="G8" s="212">
        <v>3062147</v>
      </c>
      <c r="H8" s="212">
        <v>3276080</v>
      </c>
      <c r="I8" s="212">
        <v>3212793</v>
      </c>
      <c r="J8" s="212">
        <v>3336185</v>
      </c>
      <c r="K8" s="212">
        <v>3273139</v>
      </c>
      <c r="L8" s="212">
        <v>3435999</v>
      </c>
      <c r="M8" s="212">
        <v>3450883</v>
      </c>
      <c r="N8" s="212">
        <v>3562877</v>
      </c>
      <c r="O8" s="212">
        <v>3542637</v>
      </c>
      <c r="P8" s="212">
        <v>3560106</v>
      </c>
      <c r="Q8" s="212">
        <v>3549521</v>
      </c>
      <c r="R8" s="212">
        <v>3624392</v>
      </c>
      <c r="S8" s="212">
        <v>3730346</v>
      </c>
      <c r="T8" s="225">
        <v>-0.3</v>
      </c>
      <c r="U8" s="225">
        <v>2.1</v>
      </c>
      <c r="V8" s="225">
        <v>2.9</v>
      </c>
    </row>
    <row r="9" spans="1:22">
      <c r="A9" s="226">
        <v>2</v>
      </c>
      <c r="B9" s="37" t="s">
        <v>27</v>
      </c>
      <c r="C9" s="212">
        <v>1834794</v>
      </c>
      <c r="D9" s="212">
        <v>1835789</v>
      </c>
      <c r="E9" s="212">
        <v>1755947</v>
      </c>
      <c r="F9" s="212">
        <v>1663625</v>
      </c>
      <c r="G9" s="212">
        <v>1751825</v>
      </c>
      <c r="H9" s="212">
        <v>1919373</v>
      </c>
      <c r="I9" s="212">
        <v>1965574</v>
      </c>
      <c r="J9" s="212">
        <v>1984455</v>
      </c>
      <c r="K9" s="212">
        <v>1929358</v>
      </c>
      <c r="L9" s="212">
        <v>1983486</v>
      </c>
      <c r="M9" s="212">
        <v>2062021</v>
      </c>
      <c r="N9" s="212">
        <v>2039930</v>
      </c>
      <c r="O9" s="212">
        <v>2041248</v>
      </c>
      <c r="P9" s="212">
        <v>1988622</v>
      </c>
      <c r="Q9" s="212">
        <v>2013449</v>
      </c>
      <c r="R9" s="212">
        <v>2170170</v>
      </c>
      <c r="S9" s="212">
        <v>2245983</v>
      </c>
      <c r="T9" s="225">
        <v>1.2</v>
      </c>
      <c r="U9" s="225">
        <v>7.8</v>
      </c>
      <c r="V9" s="225">
        <v>3.5</v>
      </c>
    </row>
    <row r="10" spans="1:22">
      <c r="A10" s="226">
        <v>3</v>
      </c>
      <c r="B10" s="37" t="s">
        <v>28</v>
      </c>
      <c r="C10" s="212">
        <v>2720814</v>
      </c>
      <c r="D10" s="212">
        <v>2771416</v>
      </c>
      <c r="E10" s="212">
        <v>2794410</v>
      </c>
      <c r="F10" s="212">
        <v>2365538</v>
      </c>
      <c r="G10" s="212">
        <v>2511832</v>
      </c>
      <c r="H10" s="212">
        <v>2629949</v>
      </c>
      <c r="I10" s="212">
        <v>2795464</v>
      </c>
      <c r="J10" s="212">
        <v>2863901</v>
      </c>
      <c r="K10" s="212">
        <v>2839898</v>
      </c>
      <c r="L10" s="212">
        <v>2917870</v>
      </c>
      <c r="M10" s="212">
        <v>2846929</v>
      </c>
      <c r="N10" s="212">
        <v>2867285</v>
      </c>
      <c r="O10" s="212">
        <v>2931251</v>
      </c>
      <c r="P10" s="212">
        <v>2934131</v>
      </c>
      <c r="Q10" s="212">
        <v>2834371</v>
      </c>
      <c r="R10" s="212">
        <v>2867562</v>
      </c>
      <c r="S10" s="212">
        <v>2945358</v>
      </c>
      <c r="T10" s="225">
        <v>-3.4</v>
      </c>
      <c r="U10" s="225">
        <v>1.2</v>
      </c>
      <c r="V10" s="225">
        <v>2.7</v>
      </c>
    </row>
    <row r="11" spans="1:22">
      <c r="A11" s="226">
        <v>4</v>
      </c>
      <c r="B11" s="37" t="s">
        <v>29</v>
      </c>
      <c r="C11" s="212">
        <v>1152215</v>
      </c>
      <c r="D11" s="212">
        <v>1137424</v>
      </c>
      <c r="E11" s="212">
        <v>1119862</v>
      </c>
      <c r="F11" s="212">
        <v>1046972</v>
      </c>
      <c r="G11" s="212">
        <v>1084258</v>
      </c>
      <c r="H11" s="212">
        <v>1128923</v>
      </c>
      <c r="I11" s="212">
        <v>1114695</v>
      </c>
      <c r="J11" s="212">
        <v>1153609</v>
      </c>
      <c r="K11" s="212">
        <v>1128563</v>
      </c>
      <c r="L11" s="212">
        <v>1149697</v>
      </c>
      <c r="M11" s="212">
        <v>1200302</v>
      </c>
      <c r="N11" s="212">
        <v>1253430</v>
      </c>
      <c r="O11" s="212">
        <v>1248689</v>
      </c>
      <c r="P11" s="212">
        <v>1245621</v>
      </c>
      <c r="Q11" s="212">
        <v>1165033</v>
      </c>
      <c r="R11" s="212">
        <v>1163062</v>
      </c>
      <c r="S11" s="212">
        <v>1186820</v>
      </c>
      <c r="T11" s="225">
        <v>-6.5</v>
      </c>
      <c r="U11" s="225">
        <v>-0.2</v>
      </c>
      <c r="V11" s="225">
        <v>2</v>
      </c>
    </row>
    <row r="12" spans="1:22">
      <c r="A12" s="226">
        <v>5</v>
      </c>
      <c r="B12" s="37" t="s">
        <v>30</v>
      </c>
      <c r="C12" s="212">
        <v>2473987</v>
      </c>
      <c r="D12" s="212">
        <v>2460607</v>
      </c>
      <c r="E12" s="212">
        <v>2537977</v>
      </c>
      <c r="F12" s="212">
        <v>2212351</v>
      </c>
      <c r="G12" s="212">
        <v>2401323</v>
      </c>
      <c r="H12" s="212">
        <v>2507374</v>
      </c>
      <c r="I12" s="212">
        <v>2454090</v>
      </c>
      <c r="J12" s="212">
        <v>2613603</v>
      </c>
      <c r="K12" s="212">
        <v>2581924</v>
      </c>
      <c r="L12" s="212">
        <v>2655053</v>
      </c>
      <c r="M12" s="212">
        <v>2719432</v>
      </c>
      <c r="N12" s="212">
        <v>2721977</v>
      </c>
      <c r="O12" s="212">
        <v>2722304</v>
      </c>
      <c r="P12" s="212">
        <v>2703032</v>
      </c>
      <c r="Q12" s="212">
        <v>2569573</v>
      </c>
      <c r="R12" s="212">
        <v>2497942</v>
      </c>
      <c r="S12" s="212">
        <v>2551778</v>
      </c>
      <c r="T12" s="225">
        <v>-4.9000000000000004</v>
      </c>
      <c r="U12" s="225">
        <v>-2.8</v>
      </c>
      <c r="V12" s="225">
        <v>2.2000000000000002</v>
      </c>
    </row>
    <row r="13" spans="1:22">
      <c r="A13" s="226">
        <v>6</v>
      </c>
      <c r="B13" s="37" t="s">
        <v>31</v>
      </c>
      <c r="C13" s="212">
        <v>956673</v>
      </c>
      <c r="D13" s="212">
        <v>948344</v>
      </c>
      <c r="E13" s="212">
        <v>913673</v>
      </c>
      <c r="F13" s="212">
        <v>861677</v>
      </c>
      <c r="G13" s="212">
        <v>908916</v>
      </c>
      <c r="H13" s="212">
        <v>979829</v>
      </c>
      <c r="I13" s="212">
        <v>983314</v>
      </c>
      <c r="J13" s="212">
        <v>976196</v>
      </c>
      <c r="K13" s="212">
        <v>980903</v>
      </c>
      <c r="L13" s="212">
        <v>1017585</v>
      </c>
      <c r="M13" s="212">
        <v>1043551</v>
      </c>
      <c r="N13" s="212">
        <v>1083820</v>
      </c>
      <c r="O13" s="212">
        <v>1094034</v>
      </c>
      <c r="P13" s="212">
        <v>1082505</v>
      </c>
      <c r="Q13" s="212">
        <v>1021045</v>
      </c>
      <c r="R13" s="212">
        <v>1031433</v>
      </c>
      <c r="S13" s="212">
        <v>1055033</v>
      </c>
      <c r="T13" s="225">
        <v>-5.7</v>
      </c>
      <c r="U13" s="225">
        <v>1</v>
      </c>
      <c r="V13" s="225">
        <v>2.2999999999999998</v>
      </c>
    </row>
    <row r="14" spans="1:22">
      <c r="A14" s="226">
        <v>7</v>
      </c>
      <c r="B14" s="37" t="s">
        <v>32</v>
      </c>
      <c r="C14" s="212">
        <v>613798</v>
      </c>
      <c r="D14" s="212">
        <v>610654</v>
      </c>
      <c r="E14" s="212">
        <v>574592</v>
      </c>
      <c r="F14" s="212">
        <v>548385</v>
      </c>
      <c r="G14" s="212">
        <v>555486</v>
      </c>
      <c r="H14" s="212">
        <v>581910</v>
      </c>
      <c r="I14" s="212">
        <v>589773</v>
      </c>
      <c r="J14" s="212">
        <v>608965</v>
      </c>
      <c r="K14" s="212">
        <v>601556</v>
      </c>
      <c r="L14" s="212">
        <v>627933</v>
      </c>
      <c r="M14" s="212">
        <v>633660</v>
      </c>
      <c r="N14" s="212">
        <v>644014</v>
      </c>
      <c r="O14" s="212">
        <v>631455</v>
      </c>
      <c r="P14" s="212">
        <v>624333</v>
      </c>
      <c r="Q14" s="212">
        <v>630010</v>
      </c>
      <c r="R14" s="212">
        <v>659023</v>
      </c>
      <c r="S14" s="212">
        <v>676673</v>
      </c>
      <c r="T14" s="225">
        <v>0.9</v>
      </c>
      <c r="U14" s="225">
        <v>4.5999999999999996</v>
      </c>
      <c r="V14" s="225">
        <v>2.7</v>
      </c>
    </row>
    <row r="15" spans="1:22">
      <c r="A15" s="226">
        <v>8</v>
      </c>
      <c r="B15" s="37" t="s">
        <v>33</v>
      </c>
      <c r="C15" s="212">
        <v>382284</v>
      </c>
      <c r="D15" s="212">
        <v>385161</v>
      </c>
      <c r="E15" s="212">
        <v>354145</v>
      </c>
      <c r="F15" s="212">
        <v>329782</v>
      </c>
      <c r="G15" s="212">
        <v>341753</v>
      </c>
      <c r="H15" s="212">
        <v>361871</v>
      </c>
      <c r="I15" s="212">
        <v>291222</v>
      </c>
      <c r="J15" s="212">
        <v>389276</v>
      </c>
      <c r="K15" s="212">
        <v>373887</v>
      </c>
      <c r="L15" s="212">
        <v>395547</v>
      </c>
      <c r="M15" s="212">
        <v>401773</v>
      </c>
      <c r="N15" s="212">
        <v>409004</v>
      </c>
      <c r="O15" s="212">
        <v>424598</v>
      </c>
      <c r="P15" s="212">
        <v>452991</v>
      </c>
      <c r="Q15" s="212">
        <v>429617</v>
      </c>
      <c r="R15" s="212">
        <v>442318</v>
      </c>
      <c r="S15" s="212">
        <v>453188</v>
      </c>
      <c r="T15" s="225">
        <v>-5.2</v>
      </c>
      <c r="U15" s="225">
        <v>3</v>
      </c>
      <c r="V15" s="225">
        <v>2.5</v>
      </c>
    </row>
    <row r="16" spans="1:22">
      <c r="A16" s="226">
        <v>9</v>
      </c>
      <c r="B16" s="37" t="s">
        <v>34</v>
      </c>
      <c r="C16" s="212">
        <v>483470</v>
      </c>
      <c r="D16" s="212">
        <v>470624</v>
      </c>
      <c r="E16" s="212">
        <v>447739</v>
      </c>
      <c r="F16" s="212">
        <v>430050</v>
      </c>
      <c r="G16" s="212">
        <v>443224</v>
      </c>
      <c r="H16" s="212">
        <v>451087</v>
      </c>
      <c r="I16" s="212">
        <v>449647</v>
      </c>
      <c r="J16" s="212">
        <v>454700</v>
      </c>
      <c r="K16" s="212">
        <v>440806</v>
      </c>
      <c r="L16" s="212">
        <v>452686</v>
      </c>
      <c r="M16" s="212">
        <v>451239</v>
      </c>
      <c r="N16" s="212">
        <v>452044</v>
      </c>
      <c r="O16" s="212">
        <v>454176</v>
      </c>
      <c r="P16" s="212">
        <v>460221</v>
      </c>
      <c r="Q16" s="212">
        <v>458077</v>
      </c>
      <c r="R16" s="212">
        <v>483537</v>
      </c>
      <c r="S16" s="212">
        <v>497853</v>
      </c>
      <c r="T16" s="225">
        <v>-0.5</v>
      </c>
      <c r="U16" s="225">
        <v>5.6</v>
      </c>
      <c r="V16" s="225">
        <v>3</v>
      </c>
    </row>
    <row r="17" spans="1:22">
      <c r="A17" s="223"/>
      <c r="B17" s="224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25"/>
      <c r="U17" s="225"/>
      <c r="V17" s="225"/>
    </row>
    <row r="18" spans="1:22">
      <c r="A18" s="227">
        <v>100</v>
      </c>
      <c r="B18" s="224" t="s">
        <v>25</v>
      </c>
      <c r="C18" s="212">
        <v>6143395.2948256619</v>
      </c>
      <c r="D18" s="212">
        <v>6202398.3307819366</v>
      </c>
      <c r="E18" s="212">
        <v>6091594.8715683781</v>
      </c>
      <c r="F18" s="212">
        <v>5953412.5593168512</v>
      </c>
      <c r="G18" s="212">
        <v>6313905.2818887606</v>
      </c>
      <c r="H18" s="212">
        <v>6691442</v>
      </c>
      <c r="I18" s="212">
        <v>6644702</v>
      </c>
      <c r="J18" s="212">
        <v>6758244</v>
      </c>
      <c r="K18" s="212">
        <v>6765498</v>
      </c>
      <c r="L18" s="212">
        <v>6935600</v>
      </c>
      <c r="M18" s="212">
        <v>6903655</v>
      </c>
      <c r="N18" s="212">
        <v>7069078</v>
      </c>
      <c r="O18" s="212">
        <v>7069403</v>
      </c>
      <c r="P18" s="212">
        <v>7065384</v>
      </c>
      <c r="Q18" s="212">
        <v>6727432.2535576895</v>
      </c>
      <c r="R18" s="212">
        <v>6941024</v>
      </c>
      <c r="S18" s="212">
        <v>6866432</v>
      </c>
      <c r="T18" s="225">
        <v>-4.8</v>
      </c>
      <c r="U18" s="225">
        <v>3.2</v>
      </c>
      <c r="V18" s="225">
        <v>-1.1000000000000001</v>
      </c>
    </row>
    <row r="19" spans="1:22">
      <c r="A19" s="223">
        <v>1</v>
      </c>
      <c r="B19" s="228" t="s">
        <v>87</v>
      </c>
      <c r="C19" s="212">
        <v>3020812</v>
      </c>
      <c r="D19" s="212">
        <v>3067015</v>
      </c>
      <c r="E19" s="212">
        <v>2955751</v>
      </c>
      <c r="F19" s="212">
        <v>2786842</v>
      </c>
      <c r="G19" s="212">
        <v>3062147</v>
      </c>
      <c r="H19" s="212">
        <v>3276080</v>
      </c>
      <c r="I19" s="212">
        <v>3212793</v>
      </c>
      <c r="J19" s="212">
        <v>3336185</v>
      </c>
      <c r="K19" s="212">
        <v>3273139</v>
      </c>
      <c r="L19" s="212">
        <v>3435999</v>
      </c>
      <c r="M19" s="212">
        <v>3450883</v>
      </c>
      <c r="N19" s="212">
        <v>3562877</v>
      </c>
      <c r="O19" s="212">
        <v>3542637</v>
      </c>
      <c r="P19" s="212">
        <v>3560106</v>
      </c>
      <c r="Q19" s="212">
        <v>3549521</v>
      </c>
      <c r="R19" s="212">
        <v>3624392</v>
      </c>
      <c r="S19" s="212">
        <v>3730346</v>
      </c>
      <c r="T19" s="225">
        <v>-0.3</v>
      </c>
      <c r="U19" s="225">
        <v>2.1</v>
      </c>
      <c r="V19" s="225">
        <v>2.9</v>
      </c>
    </row>
    <row r="20" spans="1:22">
      <c r="A20" s="227">
        <v>202</v>
      </c>
      <c r="B20" s="226" t="s">
        <v>88</v>
      </c>
      <c r="C20" s="212">
        <v>1703207</v>
      </c>
      <c r="D20" s="212">
        <v>1729013</v>
      </c>
      <c r="E20" s="212">
        <v>1629737</v>
      </c>
      <c r="F20" s="212">
        <v>1511726</v>
      </c>
      <c r="G20" s="212">
        <v>1700948</v>
      </c>
      <c r="H20" s="212">
        <v>1788358</v>
      </c>
      <c r="I20" s="212">
        <v>1730718</v>
      </c>
      <c r="J20" s="212">
        <v>1797580</v>
      </c>
      <c r="K20" s="212">
        <v>1786545</v>
      </c>
      <c r="L20" s="212">
        <v>1881565</v>
      </c>
      <c r="M20" s="212">
        <v>1922305</v>
      </c>
      <c r="N20" s="212">
        <v>1983253</v>
      </c>
      <c r="O20" s="212">
        <v>1957573</v>
      </c>
      <c r="P20" s="212">
        <v>1982560</v>
      </c>
      <c r="Q20" s="212">
        <v>1885104</v>
      </c>
      <c r="R20" s="212">
        <v>1866580</v>
      </c>
      <c r="S20" s="212">
        <v>1908902</v>
      </c>
      <c r="T20" s="225">
        <v>-4.9000000000000004</v>
      </c>
      <c r="U20" s="225">
        <v>-1</v>
      </c>
      <c r="V20" s="225">
        <v>2.2999999999999998</v>
      </c>
    </row>
    <row r="21" spans="1:22">
      <c r="A21" s="227">
        <v>204</v>
      </c>
      <c r="B21" s="226" t="s">
        <v>89</v>
      </c>
      <c r="C21" s="212">
        <v>1126326</v>
      </c>
      <c r="D21" s="212">
        <v>1145673</v>
      </c>
      <c r="E21" s="212">
        <v>1139001</v>
      </c>
      <c r="F21" s="212">
        <v>1087745</v>
      </c>
      <c r="G21" s="212">
        <v>1160012</v>
      </c>
      <c r="H21" s="212">
        <v>1281294</v>
      </c>
      <c r="I21" s="212">
        <v>1273505</v>
      </c>
      <c r="J21" s="212">
        <v>1316602</v>
      </c>
      <c r="K21" s="212">
        <v>1282145</v>
      </c>
      <c r="L21" s="212">
        <v>1330242</v>
      </c>
      <c r="M21" s="212">
        <v>1318612</v>
      </c>
      <c r="N21" s="212">
        <v>1364931</v>
      </c>
      <c r="O21" s="212">
        <v>1380381</v>
      </c>
      <c r="P21" s="212">
        <v>1370587</v>
      </c>
      <c r="Q21" s="212">
        <v>1422437</v>
      </c>
      <c r="R21" s="212">
        <v>1483783</v>
      </c>
      <c r="S21" s="212">
        <v>1534893</v>
      </c>
      <c r="T21" s="225">
        <v>3.8</v>
      </c>
      <c r="U21" s="225">
        <v>4.3</v>
      </c>
      <c r="V21" s="225">
        <v>3.4</v>
      </c>
    </row>
    <row r="22" spans="1:22">
      <c r="A22" s="227">
        <v>206</v>
      </c>
      <c r="B22" s="226" t="s">
        <v>90</v>
      </c>
      <c r="C22" s="212">
        <v>191279</v>
      </c>
      <c r="D22" s="212">
        <v>192329</v>
      </c>
      <c r="E22" s="212">
        <v>187013</v>
      </c>
      <c r="F22" s="212">
        <v>187371</v>
      </c>
      <c r="G22" s="212">
        <v>201187</v>
      </c>
      <c r="H22" s="212">
        <v>206428</v>
      </c>
      <c r="I22" s="212">
        <v>208570</v>
      </c>
      <c r="J22" s="212">
        <v>222003</v>
      </c>
      <c r="K22" s="212">
        <v>204449</v>
      </c>
      <c r="L22" s="212">
        <v>224192</v>
      </c>
      <c r="M22" s="212">
        <v>209966</v>
      </c>
      <c r="N22" s="212">
        <v>214693</v>
      </c>
      <c r="O22" s="212">
        <v>204683</v>
      </c>
      <c r="P22" s="212">
        <v>206959</v>
      </c>
      <c r="Q22" s="212">
        <v>241980</v>
      </c>
      <c r="R22" s="212">
        <v>274029</v>
      </c>
      <c r="S22" s="212">
        <v>286551</v>
      </c>
      <c r="T22" s="225">
        <v>16.899999999999999</v>
      </c>
      <c r="U22" s="225">
        <v>13.2</v>
      </c>
      <c r="V22" s="225">
        <v>4.5999999999999996</v>
      </c>
    </row>
    <row r="23" spans="1:22">
      <c r="A23" s="223">
        <v>2</v>
      </c>
      <c r="B23" s="228" t="s">
        <v>91</v>
      </c>
      <c r="C23" s="212">
        <v>1834794</v>
      </c>
      <c r="D23" s="212">
        <v>1835789</v>
      </c>
      <c r="E23" s="212">
        <v>1755947</v>
      </c>
      <c r="F23" s="212">
        <v>1663625</v>
      </c>
      <c r="G23" s="212">
        <v>1751825</v>
      </c>
      <c r="H23" s="212">
        <v>1919373</v>
      </c>
      <c r="I23" s="212">
        <v>1965574</v>
      </c>
      <c r="J23" s="212">
        <v>1984455</v>
      </c>
      <c r="K23" s="212">
        <v>1929358</v>
      </c>
      <c r="L23" s="212">
        <v>1983486</v>
      </c>
      <c r="M23" s="212">
        <v>2062021</v>
      </c>
      <c r="N23" s="212">
        <v>2039930</v>
      </c>
      <c r="O23" s="212">
        <v>2041248</v>
      </c>
      <c r="P23" s="212">
        <v>1988622</v>
      </c>
      <c r="Q23" s="212">
        <v>2013449</v>
      </c>
      <c r="R23" s="212">
        <v>2170170</v>
      </c>
      <c r="S23" s="212">
        <v>2245983</v>
      </c>
      <c r="T23" s="225">
        <v>1.2</v>
      </c>
      <c r="U23" s="225">
        <v>7.8</v>
      </c>
      <c r="V23" s="225">
        <v>3.5</v>
      </c>
    </row>
    <row r="24" spans="1:22">
      <c r="A24" s="227">
        <v>207</v>
      </c>
      <c r="B24" s="226" t="s">
        <v>92</v>
      </c>
      <c r="C24" s="212">
        <v>638553</v>
      </c>
      <c r="D24" s="212">
        <v>642377</v>
      </c>
      <c r="E24" s="212">
        <v>591442</v>
      </c>
      <c r="F24" s="212">
        <v>532099</v>
      </c>
      <c r="G24" s="212">
        <v>574514</v>
      </c>
      <c r="H24" s="212">
        <v>638742</v>
      </c>
      <c r="I24" s="212">
        <v>639832</v>
      </c>
      <c r="J24" s="212">
        <v>674586</v>
      </c>
      <c r="K24" s="212">
        <v>667724</v>
      </c>
      <c r="L24" s="212">
        <v>667030</v>
      </c>
      <c r="M24" s="212">
        <v>699140</v>
      </c>
      <c r="N24" s="212">
        <v>679165</v>
      </c>
      <c r="O24" s="212">
        <v>670515</v>
      </c>
      <c r="P24" s="212">
        <v>649402</v>
      </c>
      <c r="Q24" s="212">
        <v>646044</v>
      </c>
      <c r="R24" s="212">
        <v>670976</v>
      </c>
      <c r="S24" s="212">
        <v>692175</v>
      </c>
      <c r="T24" s="225">
        <v>-0.5</v>
      </c>
      <c r="U24" s="225">
        <v>3.9</v>
      </c>
      <c r="V24" s="225">
        <v>3.2</v>
      </c>
    </row>
    <row r="25" spans="1:22">
      <c r="A25" s="227">
        <v>214</v>
      </c>
      <c r="B25" s="226" t="s">
        <v>93</v>
      </c>
      <c r="C25" s="212">
        <v>450228</v>
      </c>
      <c r="D25" s="212">
        <v>433037</v>
      </c>
      <c r="E25" s="212">
        <v>423998</v>
      </c>
      <c r="F25" s="212">
        <v>430054</v>
      </c>
      <c r="G25" s="212">
        <v>427890</v>
      </c>
      <c r="H25" s="212">
        <v>446831</v>
      </c>
      <c r="I25" s="212">
        <v>451994</v>
      </c>
      <c r="J25" s="212">
        <v>464524</v>
      </c>
      <c r="K25" s="212">
        <v>454379</v>
      </c>
      <c r="L25" s="212">
        <v>464624</v>
      </c>
      <c r="M25" s="212">
        <v>466615</v>
      </c>
      <c r="N25" s="212">
        <v>472785</v>
      </c>
      <c r="O25" s="212">
        <v>483126</v>
      </c>
      <c r="P25" s="212">
        <v>474873</v>
      </c>
      <c r="Q25" s="212">
        <v>505654</v>
      </c>
      <c r="R25" s="212">
        <v>580481</v>
      </c>
      <c r="S25" s="212">
        <v>606201</v>
      </c>
      <c r="T25" s="225">
        <v>6.5</v>
      </c>
      <c r="U25" s="225">
        <v>14.8</v>
      </c>
      <c r="V25" s="225">
        <v>4.4000000000000004</v>
      </c>
    </row>
    <row r="26" spans="1:22">
      <c r="A26" s="227">
        <v>217</v>
      </c>
      <c r="B26" s="226" t="s">
        <v>94</v>
      </c>
      <c r="C26" s="212">
        <v>297163</v>
      </c>
      <c r="D26" s="212">
        <v>302492</v>
      </c>
      <c r="E26" s="212">
        <v>289809</v>
      </c>
      <c r="F26" s="212">
        <v>282292</v>
      </c>
      <c r="G26" s="212">
        <v>296318</v>
      </c>
      <c r="H26" s="212">
        <v>318830</v>
      </c>
      <c r="I26" s="212">
        <v>333674</v>
      </c>
      <c r="J26" s="212">
        <v>328673</v>
      </c>
      <c r="K26" s="212">
        <v>326689</v>
      </c>
      <c r="L26" s="212">
        <v>320832</v>
      </c>
      <c r="M26" s="212">
        <v>325816</v>
      </c>
      <c r="N26" s="212">
        <v>331340</v>
      </c>
      <c r="O26" s="212">
        <v>342530</v>
      </c>
      <c r="P26" s="212">
        <v>336534</v>
      </c>
      <c r="Q26" s="212">
        <v>358217</v>
      </c>
      <c r="R26" s="212">
        <v>401811</v>
      </c>
      <c r="S26" s="212">
        <v>417949</v>
      </c>
      <c r="T26" s="225">
        <v>6.4</v>
      </c>
      <c r="U26" s="225">
        <v>12.2</v>
      </c>
      <c r="V26" s="225">
        <v>4</v>
      </c>
    </row>
    <row r="27" spans="1:22">
      <c r="A27" s="227">
        <v>219</v>
      </c>
      <c r="B27" s="226" t="s">
        <v>95</v>
      </c>
      <c r="C27" s="212">
        <v>386689</v>
      </c>
      <c r="D27" s="212">
        <v>399171</v>
      </c>
      <c r="E27" s="212">
        <v>393654</v>
      </c>
      <c r="F27" s="212">
        <v>363209</v>
      </c>
      <c r="G27" s="212">
        <v>396388</v>
      </c>
      <c r="H27" s="212">
        <v>453710</v>
      </c>
      <c r="I27" s="212">
        <v>479047</v>
      </c>
      <c r="J27" s="212">
        <v>454060</v>
      </c>
      <c r="K27" s="212">
        <v>418822</v>
      </c>
      <c r="L27" s="212">
        <v>467291</v>
      </c>
      <c r="M27" s="212">
        <v>506722</v>
      </c>
      <c r="N27" s="212">
        <v>490375</v>
      </c>
      <c r="O27" s="212">
        <v>481714</v>
      </c>
      <c r="P27" s="212">
        <v>464571</v>
      </c>
      <c r="Q27" s="212">
        <v>432361</v>
      </c>
      <c r="R27" s="212">
        <v>438609</v>
      </c>
      <c r="S27" s="212">
        <v>447892</v>
      </c>
      <c r="T27" s="225">
        <v>-6.9</v>
      </c>
      <c r="U27" s="225">
        <v>1.4</v>
      </c>
      <c r="V27" s="225">
        <v>2.1</v>
      </c>
    </row>
    <row r="28" spans="1:22">
      <c r="A28" s="227">
        <v>301</v>
      </c>
      <c r="B28" s="226" t="s">
        <v>96</v>
      </c>
      <c r="C28" s="212">
        <v>62161</v>
      </c>
      <c r="D28" s="212">
        <v>58712</v>
      </c>
      <c r="E28" s="212">
        <v>57044</v>
      </c>
      <c r="F28" s="212">
        <v>55971</v>
      </c>
      <c r="G28" s="212">
        <v>56715</v>
      </c>
      <c r="H28" s="212">
        <v>61260</v>
      </c>
      <c r="I28" s="212">
        <v>61027</v>
      </c>
      <c r="J28" s="212">
        <v>62612</v>
      </c>
      <c r="K28" s="212">
        <v>61744</v>
      </c>
      <c r="L28" s="212">
        <v>63709</v>
      </c>
      <c r="M28" s="212">
        <v>63728</v>
      </c>
      <c r="N28" s="212">
        <v>66265</v>
      </c>
      <c r="O28" s="212">
        <v>63363</v>
      </c>
      <c r="P28" s="212">
        <v>63242</v>
      </c>
      <c r="Q28" s="212">
        <v>71173</v>
      </c>
      <c r="R28" s="212">
        <v>78293</v>
      </c>
      <c r="S28" s="212">
        <v>81766</v>
      </c>
      <c r="T28" s="225">
        <v>12.5</v>
      </c>
      <c r="U28" s="225">
        <v>10</v>
      </c>
      <c r="V28" s="225">
        <v>4.4000000000000004</v>
      </c>
    </row>
    <row r="29" spans="1:22">
      <c r="A29" s="223">
        <v>3</v>
      </c>
      <c r="B29" s="228" t="s">
        <v>28</v>
      </c>
      <c r="C29" s="212">
        <v>2720814</v>
      </c>
      <c r="D29" s="212">
        <v>2771416</v>
      </c>
      <c r="E29" s="212">
        <v>2794410</v>
      </c>
      <c r="F29" s="212">
        <v>2365538</v>
      </c>
      <c r="G29" s="212">
        <v>2511832</v>
      </c>
      <c r="H29" s="212">
        <v>2629949</v>
      </c>
      <c r="I29" s="212">
        <v>2795464</v>
      </c>
      <c r="J29" s="212">
        <v>2863901</v>
      </c>
      <c r="K29" s="212">
        <v>2839898</v>
      </c>
      <c r="L29" s="212">
        <v>2917870</v>
      </c>
      <c r="M29" s="212">
        <v>2846929</v>
      </c>
      <c r="N29" s="212">
        <v>2867285</v>
      </c>
      <c r="O29" s="212">
        <v>2931251</v>
      </c>
      <c r="P29" s="212">
        <v>2934131</v>
      </c>
      <c r="Q29" s="212">
        <v>2834371</v>
      </c>
      <c r="R29" s="212">
        <v>2867562</v>
      </c>
      <c r="S29" s="212">
        <v>2945358</v>
      </c>
      <c r="T29" s="225">
        <v>-3.4</v>
      </c>
      <c r="U29" s="225">
        <v>1.2</v>
      </c>
      <c r="V29" s="225">
        <v>2.7</v>
      </c>
    </row>
    <row r="30" spans="1:22">
      <c r="A30" s="227">
        <v>203</v>
      </c>
      <c r="B30" s="226" t="s">
        <v>97</v>
      </c>
      <c r="C30" s="212">
        <v>1061551</v>
      </c>
      <c r="D30" s="212">
        <v>1077183</v>
      </c>
      <c r="E30" s="212">
        <v>1056472</v>
      </c>
      <c r="F30" s="212">
        <v>919968</v>
      </c>
      <c r="G30" s="212">
        <v>956067</v>
      </c>
      <c r="H30" s="212">
        <v>1014821</v>
      </c>
      <c r="I30" s="212">
        <v>1118167</v>
      </c>
      <c r="J30" s="212">
        <v>1105873</v>
      </c>
      <c r="K30" s="212">
        <v>1154406</v>
      </c>
      <c r="L30" s="212">
        <v>1178780</v>
      </c>
      <c r="M30" s="212">
        <v>1140556</v>
      </c>
      <c r="N30" s="212">
        <v>1134348</v>
      </c>
      <c r="O30" s="212">
        <v>1178295</v>
      </c>
      <c r="P30" s="212">
        <v>1178963</v>
      </c>
      <c r="Q30" s="212">
        <v>1162400</v>
      </c>
      <c r="R30" s="212">
        <v>1160411</v>
      </c>
      <c r="S30" s="212">
        <v>1189999</v>
      </c>
      <c r="T30" s="225">
        <v>-1.4</v>
      </c>
      <c r="U30" s="225">
        <v>-0.2</v>
      </c>
      <c r="V30" s="225">
        <v>2.5</v>
      </c>
    </row>
    <row r="31" spans="1:22">
      <c r="A31" s="227">
        <v>210</v>
      </c>
      <c r="B31" s="226" t="s">
        <v>98</v>
      </c>
      <c r="C31" s="212">
        <v>845366</v>
      </c>
      <c r="D31" s="212">
        <v>878396</v>
      </c>
      <c r="E31" s="212">
        <v>885211</v>
      </c>
      <c r="F31" s="212">
        <v>693853</v>
      </c>
      <c r="G31" s="212">
        <v>760174</v>
      </c>
      <c r="H31" s="212">
        <v>747926</v>
      </c>
      <c r="I31" s="212">
        <v>748373</v>
      </c>
      <c r="J31" s="212">
        <v>822955</v>
      </c>
      <c r="K31" s="212">
        <v>809308</v>
      </c>
      <c r="L31" s="212">
        <v>807716</v>
      </c>
      <c r="M31" s="212">
        <v>831424</v>
      </c>
      <c r="N31" s="212">
        <v>853229</v>
      </c>
      <c r="O31" s="212">
        <v>880117</v>
      </c>
      <c r="P31" s="212">
        <v>888802</v>
      </c>
      <c r="Q31" s="212">
        <v>869107</v>
      </c>
      <c r="R31" s="212">
        <v>916658</v>
      </c>
      <c r="S31" s="212">
        <v>947845</v>
      </c>
      <c r="T31" s="225">
        <v>-2.2000000000000002</v>
      </c>
      <c r="U31" s="225">
        <v>5.5</v>
      </c>
      <c r="V31" s="225">
        <v>3.4</v>
      </c>
    </row>
    <row r="32" spans="1:22">
      <c r="A32" s="227">
        <v>216</v>
      </c>
      <c r="B32" s="226" t="s">
        <v>99</v>
      </c>
      <c r="C32" s="212">
        <v>544759</v>
      </c>
      <c r="D32" s="212">
        <v>550633</v>
      </c>
      <c r="E32" s="212">
        <v>587371</v>
      </c>
      <c r="F32" s="212">
        <v>518298</v>
      </c>
      <c r="G32" s="212">
        <v>563268</v>
      </c>
      <c r="H32" s="212">
        <v>596261</v>
      </c>
      <c r="I32" s="212">
        <v>628675</v>
      </c>
      <c r="J32" s="212">
        <v>630221</v>
      </c>
      <c r="K32" s="212">
        <v>551016</v>
      </c>
      <c r="L32" s="212">
        <v>589995</v>
      </c>
      <c r="M32" s="212">
        <v>547551</v>
      </c>
      <c r="N32" s="212">
        <v>540267</v>
      </c>
      <c r="O32" s="212">
        <v>526077</v>
      </c>
      <c r="P32" s="212">
        <v>517243</v>
      </c>
      <c r="Q32" s="212">
        <v>476294</v>
      </c>
      <c r="R32" s="212">
        <v>475936</v>
      </c>
      <c r="S32" s="212">
        <v>487372</v>
      </c>
      <c r="T32" s="225">
        <v>-7.9</v>
      </c>
      <c r="U32" s="225">
        <v>-0.1</v>
      </c>
      <c r="V32" s="225">
        <v>2.4</v>
      </c>
    </row>
    <row r="33" spans="1:22">
      <c r="A33" s="227">
        <v>381</v>
      </c>
      <c r="B33" s="226" t="s">
        <v>100</v>
      </c>
      <c r="C33" s="212">
        <v>137383</v>
      </c>
      <c r="D33" s="212">
        <v>138755</v>
      </c>
      <c r="E33" s="212">
        <v>131491</v>
      </c>
      <c r="F33" s="212">
        <v>112847</v>
      </c>
      <c r="G33" s="212">
        <v>126029</v>
      </c>
      <c r="H33" s="212">
        <v>151116</v>
      </c>
      <c r="I33" s="212">
        <v>162040</v>
      </c>
      <c r="J33" s="212">
        <v>166062</v>
      </c>
      <c r="K33" s="212">
        <v>168826</v>
      </c>
      <c r="L33" s="212">
        <v>184924</v>
      </c>
      <c r="M33" s="212">
        <v>171650</v>
      </c>
      <c r="N33" s="212">
        <v>174527</v>
      </c>
      <c r="O33" s="212">
        <v>171493</v>
      </c>
      <c r="P33" s="212">
        <v>167897</v>
      </c>
      <c r="Q33" s="212">
        <v>151584</v>
      </c>
      <c r="R33" s="212">
        <v>144627</v>
      </c>
      <c r="S33" s="212">
        <v>146776</v>
      </c>
      <c r="T33" s="225">
        <v>-9.6999999999999993</v>
      </c>
      <c r="U33" s="225">
        <v>-4.5999999999999996</v>
      </c>
      <c r="V33" s="225">
        <v>1.5</v>
      </c>
    </row>
    <row r="34" spans="1:22">
      <c r="A34" s="227">
        <v>382</v>
      </c>
      <c r="B34" s="226" t="s">
        <v>101</v>
      </c>
      <c r="C34" s="212">
        <v>131755</v>
      </c>
      <c r="D34" s="212">
        <v>126449</v>
      </c>
      <c r="E34" s="212">
        <v>133865</v>
      </c>
      <c r="F34" s="212">
        <v>120572</v>
      </c>
      <c r="G34" s="212">
        <v>106294</v>
      </c>
      <c r="H34" s="212">
        <v>119825</v>
      </c>
      <c r="I34" s="212">
        <v>138209</v>
      </c>
      <c r="J34" s="212">
        <v>138790</v>
      </c>
      <c r="K34" s="212">
        <v>156342</v>
      </c>
      <c r="L34" s="212">
        <v>156455</v>
      </c>
      <c r="M34" s="212">
        <v>155748</v>
      </c>
      <c r="N34" s="212">
        <v>164914</v>
      </c>
      <c r="O34" s="212">
        <v>175269</v>
      </c>
      <c r="P34" s="212">
        <v>181226</v>
      </c>
      <c r="Q34" s="212">
        <v>174986</v>
      </c>
      <c r="R34" s="212">
        <v>169930</v>
      </c>
      <c r="S34" s="212">
        <v>173366</v>
      </c>
      <c r="T34" s="225">
        <v>-3.4</v>
      </c>
      <c r="U34" s="225">
        <v>-2.9</v>
      </c>
      <c r="V34" s="225">
        <v>2</v>
      </c>
    </row>
    <row r="35" spans="1:22">
      <c r="A35" s="223">
        <v>4</v>
      </c>
      <c r="B35" s="229" t="s">
        <v>102</v>
      </c>
      <c r="C35" s="212">
        <v>1152215</v>
      </c>
      <c r="D35" s="212">
        <v>1137424</v>
      </c>
      <c r="E35" s="212">
        <v>1119862</v>
      </c>
      <c r="F35" s="212">
        <v>1046972</v>
      </c>
      <c r="G35" s="212">
        <v>1084258</v>
      </c>
      <c r="H35" s="212">
        <v>1128923</v>
      </c>
      <c r="I35" s="212">
        <v>1114695</v>
      </c>
      <c r="J35" s="212">
        <v>1153609</v>
      </c>
      <c r="K35" s="212">
        <v>1128563</v>
      </c>
      <c r="L35" s="212">
        <v>1149697</v>
      </c>
      <c r="M35" s="212">
        <v>1200302</v>
      </c>
      <c r="N35" s="212">
        <v>1253430</v>
      </c>
      <c r="O35" s="212">
        <v>1248689</v>
      </c>
      <c r="P35" s="212">
        <v>1245621</v>
      </c>
      <c r="Q35" s="212">
        <v>1165033</v>
      </c>
      <c r="R35" s="212">
        <v>1163062</v>
      </c>
      <c r="S35" s="212">
        <v>1186820</v>
      </c>
      <c r="T35" s="225">
        <v>-6.5</v>
      </c>
      <c r="U35" s="225">
        <v>-0.2</v>
      </c>
      <c r="V35" s="225">
        <v>2</v>
      </c>
    </row>
    <row r="36" spans="1:22">
      <c r="A36" s="223">
        <v>213</v>
      </c>
      <c r="B36" s="223" t="s">
        <v>278</v>
      </c>
      <c r="C36" s="212">
        <v>155805</v>
      </c>
      <c r="D36" s="212">
        <v>157589</v>
      </c>
      <c r="E36" s="212">
        <v>148576</v>
      </c>
      <c r="F36" s="212">
        <v>140011</v>
      </c>
      <c r="G36" s="212">
        <v>143459</v>
      </c>
      <c r="H36" s="212">
        <v>131869</v>
      </c>
      <c r="I36" s="212">
        <v>133281</v>
      </c>
      <c r="J36" s="212">
        <v>142024</v>
      </c>
      <c r="K36" s="212">
        <v>126854</v>
      </c>
      <c r="L36" s="212">
        <v>134183</v>
      </c>
      <c r="M36" s="212">
        <v>132046</v>
      </c>
      <c r="N36" s="212">
        <v>131394</v>
      </c>
      <c r="O36" s="212">
        <v>132407</v>
      </c>
      <c r="P36" s="212">
        <v>138957</v>
      </c>
      <c r="Q36" s="212">
        <v>134946</v>
      </c>
      <c r="R36" s="212">
        <v>138386</v>
      </c>
      <c r="S36" s="212">
        <v>143079</v>
      </c>
      <c r="T36" s="225">
        <v>-2.9</v>
      </c>
      <c r="U36" s="225">
        <v>2.5</v>
      </c>
      <c r="V36" s="225">
        <v>3.4</v>
      </c>
    </row>
    <row r="37" spans="1:22">
      <c r="A37" s="223">
        <v>215</v>
      </c>
      <c r="B37" s="223" t="s">
        <v>279</v>
      </c>
      <c r="C37" s="212">
        <v>271909</v>
      </c>
      <c r="D37" s="212">
        <v>273722</v>
      </c>
      <c r="E37" s="212">
        <v>266788</v>
      </c>
      <c r="F37" s="212">
        <v>251471</v>
      </c>
      <c r="G37" s="212">
        <v>258788</v>
      </c>
      <c r="H37" s="212">
        <v>265406</v>
      </c>
      <c r="I37" s="212">
        <v>267281</v>
      </c>
      <c r="J37" s="212">
        <v>284084</v>
      </c>
      <c r="K37" s="212">
        <v>270639</v>
      </c>
      <c r="L37" s="212">
        <v>282442</v>
      </c>
      <c r="M37" s="212">
        <v>289965</v>
      </c>
      <c r="N37" s="212">
        <v>297884</v>
      </c>
      <c r="O37" s="212">
        <v>302878</v>
      </c>
      <c r="P37" s="212">
        <v>296461</v>
      </c>
      <c r="Q37" s="212">
        <v>285250</v>
      </c>
      <c r="R37" s="212">
        <v>289517</v>
      </c>
      <c r="S37" s="212">
        <v>295831</v>
      </c>
      <c r="T37" s="225">
        <v>-3.8</v>
      </c>
      <c r="U37" s="225">
        <v>1.5</v>
      </c>
      <c r="V37" s="225">
        <v>2.2000000000000002</v>
      </c>
    </row>
    <row r="38" spans="1:22">
      <c r="A38" s="227">
        <v>218</v>
      </c>
      <c r="B38" s="226" t="s">
        <v>103</v>
      </c>
      <c r="C38" s="212">
        <v>216416</v>
      </c>
      <c r="D38" s="212">
        <v>213987</v>
      </c>
      <c r="E38" s="212">
        <v>218080</v>
      </c>
      <c r="F38" s="212">
        <v>198886</v>
      </c>
      <c r="G38" s="212">
        <v>206912</v>
      </c>
      <c r="H38" s="212">
        <v>222738</v>
      </c>
      <c r="I38" s="212">
        <v>208873</v>
      </c>
      <c r="J38" s="212">
        <v>227131</v>
      </c>
      <c r="K38" s="212">
        <v>231104</v>
      </c>
      <c r="L38" s="212">
        <v>244129</v>
      </c>
      <c r="M38" s="212">
        <v>240726</v>
      </c>
      <c r="N38" s="212">
        <v>251561</v>
      </c>
      <c r="O38" s="212">
        <v>255624</v>
      </c>
      <c r="P38" s="212">
        <v>254892</v>
      </c>
      <c r="Q38" s="212">
        <v>226593</v>
      </c>
      <c r="R38" s="212">
        <v>230011</v>
      </c>
      <c r="S38" s="212">
        <v>235791</v>
      </c>
      <c r="T38" s="225">
        <v>-11.1</v>
      </c>
      <c r="U38" s="225">
        <v>1.5</v>
      </c>
      <c r="V38" s="225">
        <v>2.5</v>
      </c>
    </row>
    <row r="39" spans="1:22">
      <c r="A39" s="227">
        <v>220</v>
      </c>
      <c r="B39" s="226" t="s">
        <v>104</v>
      </c>
      <c r="C39" s="212">
        <v>189808</v>
      </c>
      <c r="D39" s="212">
        <v>191145</v>
      </c>
      <c r="E39" s="212">
        <v>187998</v>
      </c>
      <c r="F39" s="212">
        <v>180253</v>
      </c>
      <c r="G39" s="212">
        <v>180519</v>
      </c>
      <c r="H39" s="212">
        <v>197657</v>
      </c>
      <c r="I39" s="212">
        <v>203143</v>
      </c>
      <c r="J39" s="212">
        <v>205358</v>
      </c>
      <c r="K39" s="212">
        <v>192611</v>
      </c>
      <c r="L39" s="212">
        <v>195239</v>
      </c>
      <c r="M39" s="212">
        <v>213352</v>
      </c>
      <c r="N39" s="212">
        <v>233745</v>
      </c>
      <c r="O39" s="212">
        <v>238496</v>
      </c>
      <c r="P39" s="212">
        <v>234782</v>
      </c>
      <c r="Q39" s="212">
        <v>212695</v>
      </c>
      <c r="R39" s="212">
        <v>211993</v>
      </c>
      <c r="S39" s="212">
        <v>215054</v>
      </c>
      <c r="T39" s="225">
        <v>-9.4</v>
      </c>
      <c r="U39" s="225">
        <v>-0.3</v>
      </c>
      <c r="V39" s="225">
        <v>1.4</v>
      </c>
    </row>
    <row r="40" spans="1:22">
      <c r="A40" s="227">
        <v>228</v>
      </c>
      <c r="B40" s="226" t="s">
        <v>280</v>
      </c>
      <c r="C40" s="212">
        <v>254101</v>
      </c>
      <c r="D40" s="212">
        <v>237369</v>
      </c>
      <c r="E40" s="212">
        <v>236830</v>
      </c>
      <c r="F40" s="212">
        <v>223003</v>
      </c>
      <c r="G40" s="212">
        <v>238588</v>
      </c>
      <c r="H40" s="212">
        <v>246640</v>
      </c>
      <c r="I40" s="212">
        <v>239064</v>
      </c>
      <c r="J40" s="212">
        <v>233752</v>
      </c>
      <c r="K40" s="212">
        <v>247073</v>
      </c>
      <c r="L40" s="212">
        <v>232239</v>
      </c>
      <c r="M40" s="212">
        <v>261003</v>
      </c>
      <c r="N40" s="212">
        <v>274778</v>
      </c>
      <c r="O40" s="212">
        <v>256947</v>
      </c>
      <c r="P40" s="212">
        <v>258890</v>
      </c>
      <c r="Q40" s="212">
        <v>241606</v>
      </c>
      <c r="R40" s="212">
        <v>227418</v>
      </c>
      <c r="S40" s="212">
        <v>230054</v>
      </c>
      <c r="T40" s="225">
        <v>-6.7</v>
      </c>
      <c r="U40" s="225">
        <v>-5.9</v>
      </c>
      <c r="V40" s="225">
        <v>1.2</v>
      </c>
    </row>
    <row r="41" spans="1:22">
      <c r="A41" s="227">
        <v>365</v>
      </c>
      <c r="B41" s="226" t="s">
        <v>281</v>
      </c>
      <c r="C41" s="212">
        <v>64176</v>
      </c>
      <c r="D41" s="212">
        <v>63612</v>
      </c>
      <c r="E41" s="212">
        <v>61590</v>
      </c>
      <c r="F41" s="212">
        <v>53348</v>
      </c>
      <c r="G41" s="212">
        <v>55992</v>
      </c>
      <c r="H41" s="212">
        <v>64613</v>
      </c>
      <c r="I41" s="212">
        <v>63053</v>
      </c>
      <c r="J41" s="212">
        <v>61260</v>
      </c>
      <c r="K41" s="212">
        <v>60282</v>
      </c>
      <c r="L41" s="212">
        <v>61465</v>
      </c>
      <c r="M41" s="212">
        <v>63210</v>
      </c>
      <c r="N41" s="212">
        <v>64068</v>
      </c>
      <c r="O41" s="212">
        <v>62337</v>
      </c>
      <c r="P41" s="212">
        <v>61639</v>
      </c>
      <c r="Q41" s="212">
        <v>63943</v>
      </c>
      <c r="R41" s="212">
        <v>65737</v>
      </c>
      <c r="S41" s="212">
        <v>67011</v>
      </c>
      <c r="T41" s="225">
        <v>3.7</v>
      </c>
      <c r="U41" s="225">
        <v>2.8</v>
      </c>
      <c r="V41" s="225">
        <v>1.9</v>
      </c>
    </row>
    <row r="42" spans="1:22">
      <c r="A42" s="223">
        <v>5</v>
      </c>
      <c r="B42" s="229" t="s">
        <v>105</v>
      </c>
      <c r="C42" s="212">
        <v>2473987</v>
      </c>
      <c r="D42" s="212">
        <v>2460607</v>
      </c>
      <c r="E42" s="212">
        <v>2537977</v>
      </c>
      <c r="F42" s="212">
        <v>2212351</v>
      </c>
      <c r="G42" s="212">
        <v>2401323</v>
      </c>
      <c r="H42" s="212">
        <v>2507374</v>
      </c>
      <c r="I42" s="212">
        <v>2454090</v>
      </c>
      <c r="J42" s="212">
        <v>2613603</v>
      </c>
      <c r="K42" s="212">
        <v>2581924</v>
      </c>
      <c r="L42" s="212">
        <v>2655053</v>
      </c>
      <c r="M42" s="212">
        <v>2719432</v>
      </c>
      <c r="N42" s="212">
        <v>2721977</v>
      </c>
      <c r="O42" s="212">
        <v>2722304</v>
      </c>
      <c r="P42" s="212">
        <v>2703032</v>
      </c>
      <c r="Q42" s="212">
        <v>2569573</v>
      </c>
      <c r="R42" s="212">
        <v>2497942</v>
      </c>
      <c r="S42" s="212">
        <v>2551778</v>
      </c>
      <c r="T42" s="225">
        <v>-4.9000000000000004</v>
      </c>
      <c r="U42" s="225">
        <v>-2.8</v>
      </c>
      <c r="V42" s="225">
        <v>2.2000000000000002</v>
      </c>
    </row>
    <row r="43" spans="1:22">
      <c r="A43" s="223">
        <v>201</v>
      </c>
      <c r="B43" s="223" t="s">
        <v>282</v>
      </c>
      <c r="C43" s="212">
        <v>2259806</v>
      </c>
      <c r="D43" s="212">
        <v>2249621</v>
      </c>
      <c r="E43" s="212">
        <v>2329984</v>
      </c>
      <c r="F43" s="212">
        <v>2024489</v>
      </c>
      <c r="G43" s="212">
        <v>2197773</v>
      </c>
      <c r="H43" s="212">
        <v>2285321</v>
      </c>
      <c r="I43" s="212">
        <v>2242551</v>
      </c>
      <c r="J43" s="212">
        <v>2385278</v>
      </c>
      <c r="K43" s="212">
        <v>2359337</v>
      </c>
      <c r="L43" s="212">
        <v>2426985</v>
      </c>
      <c r="M43" s="212">
        <v>2475489</v>
      </c>
      <c r="N43" s="212">
        <v>2469967</v>
      </c>
      <c r="O43" s="212">
        <v>2470385</v>
      </c>
      <c r="P43" s="212">
        <v>2455646</v>
      </c>
      <c r="Q43" s="212">
        <v>2335644</v>
      </c>
      <c r="R43" s="212">
        <v>2275217</v>
      </c>
      <c r="S43" s="212">
        <v>2326333</v>
      </c>
      <c r="T43" s="225">
        <v>-4.9000000000000004</v>
      </c>
      <c r="U43" s="225">
        <v>-2.6</v>
      </c>
      <c r="V43" s="225">
        <v>2.2000000000000002</v>
      </c>
    </row>
    <row r="44" spans="1:22">
      <c r="A44" s="227">
        <v>442</v>
      </c>
      <c r="B44" s="226" t="s">
        <v>106</v>
      </c>
      <c r="C44" s="212">
        <v>40997</v>
      </c>
      <c r="D44" s="212">
        <v>38735</v>
      </c>
      <c r="E44" s="212">
        <v>36952</v>
      </c>
      <c r="F44" s="212">
        <v>32094</v>
      </c>
      <c r="G44" s="212">
        <v>30894</v>
      </c>
      <c r="H44" s="212">
        <v>31868</v>
      </c>
      <c r="I44" s="212">
        <v>33892</v>
      </c>
      <c r="J44" s="212">
        <v>34393</v>
      </c>
      <c r="K44" s="212">
        <v>32225</v>
      </c>
      <c r="L44" s="212">
        <v>31429</v>
      </c>
      <c r="M44" s="212">
        <v>33623</v>
      </c>
      <c r="N44" s="212">
        <v>33814</v>
      </c>
      <c r="O44" s="212">
        <v>35159</v>
      </c>
      <c r="P44" s="212">
        <v>36022</v>
      </c>
      <c r="Q44" s="212">
        <v>38225</v>
      </c>
      <c r="R44" s="212">
        <v>40189</v>
      </c>
      <c r="S44" s="212">
        <v>41237</v>
      </c>
      <c r="T44" s="225">
        <v>6.1</v>
      </c>
      <c r="U44" s="225">
        <v>5.0999999999999996</v>
      </c>
      <c r="V44" s="225">
        <v>2.6</v>
      </c>
    </row>
    <row r="45" spans="1:22">
      <c r="A45" s="227">
        <v>443</v>
      </c>
      <c r="B45" s="226" t="s">
        <v>107</v>
      </c>
      <c r="C45" s="212">
        <v>139300</v>
      </c>
      <c r="D45" s="212">
        <v>139803</v>
      </c>
      <c r="E45" s="212">
        <v>139145</v>
      </c>
      <c r="F45" s="212">
        <v>124751</v>
      </c>
      <c r="G45" s="212">
        <v>142714</v>
      </c>
      <c r="H45" s="212">
        <v>159873</v>
      </c>
      <c r="I45" s="212">
        <v>149089</v>
      </c>
      <c r="J45" s="212">
        <v>164282</v>
      </c>
      <c r="K45" s="212">
        <v>161423</v>
      </c>
      <c r="L45" s="212">
        <v>164530</v>
      </c>
      <c r="M45" s="212">
        <v>177681</v>
      </c>
      <c r="N45" s="212">
        <v>184621</v>
      </c>
      <c r="O45" s="212">
        <v>182604</v>
      </c>
      <c r="P45" s="212">
        <v>176637</v>
      </c>
      <c r="Q45" s="212">
        <v>157026</v>
      </c>
      <c r="R45" s="212">
        <v>141828</v>
      </c>
      <c r="S45" s="212">
        <v>142473</v>
      </c>
      <c r="T45" s="225">
        <v>-11.1</v>
      </c>
      <c r="U45" s="225">
        <v>-9.6999999999999993</v>
      </c>
      <c r="V45" s="225">
        <v>0.5</v>
      </c>
    </row>
    <row r="46" spans="1:22">
      <c r="A46" s="227">
        <v>446</v>
      </c>
      <c r="B46" s="226" t="s">
        <v>283</v>
      </c>
      <c r="C46" s="212">
        <v>33884</v>
      </c>
      <c r="D46" s="212">
        <v>32448</v>
      </c>
      <c r="E46" s="212">
        <v>31896</v>
      </c>
      <c r="F46" s="212">
        <v>31017</v>
      </c>
      <c r="G46" s="212">
        <v>29942</v>
      </c>
      <c r="H46" s="212">
        <v>30312</v>
      </c>
      <c r="I46" s="212">
        <v>28558</v>
      </c>
      <c r="J46" s="212">
        <v>29650</v>
      </c>
      <c r="K46" s="212">
        <v>28939</v>
      </c>
      <c r="L46" s="212">
        <v>32109</v>
      </c>
      <c r="M46" s="212">
        <v>32639</v>
      </c>
      <c r="N46" s="212">
        <v>33575</v>
      </c>
      <c r="O46" s="212">
        <v>34156</v>
      </c>
      <c r="P46" s="212">
        <v>34727</v>
      </c>
      <c r="Q46" s="212">
        <v>38678</v>
      </c>
      <c r="R46" s="212">
        <v>40708</v>
      </c>
      <c r="S46" s="212">
        <v>41735</v>
      </c>
      <c r="T46" s="225">
        <v>11.4</v>
      </c>
      <c r="U46" s="225">
        <v>5.2</v>
      </c>
      <c r="V46" s="225">
        <v>2.5</v>
      </c>
    </row>
    <row r="47" spans="1:22">
      <c r="A47" s="223">
        <v>6</v>
      </c>
      <c r="B47" s="229" t="s">
        <v>108</v>
      </c>
      <c r="C47" s="212">
        <v>956673</v>
      </c>
      <c r="D47" s="212">
        <v>948344</v>
      </c>
      <c r="E47" s="212">
        <v>913673</v>
      </c>
      <c r="F47" s="212">
        <v>861677</v>
      </c>
      <c r="G47" s="212">
        <v>908916</v>
      </c>
      <c r="H47" s="212">
        <v>979829</v>
      </c>
      <c r="I47" s="212">
        <v>983314</v>
      </c>
      <c r="J47" s="212">
        <v>976196</v>
      </c>
      <c r="K47" s="212">
        <v>980903</v>
      </c>
      <c r="L47" s="212">
        <v>1017585</v>
      </c>
      <c r="M47" s="212">
        <v>1043551</v>
      </c>
      <c r="N47" s="212">
        <v>1083820</v>
      </c>
      <c r="O47" s="212">
        <v>1094034</v>
      </c>
      <c r="P47" s="212">
        <v>1082505</v>
      </c>
      <c r="Q47" s="212">
        <v>1021045</v>
      </c>
      <c r="R47" s="212">
        <v>1031433</v>
      </c>
      <c r="S47" s="212">
        <v>1055033</v>
      </c>
      <c r="T47" s="225">
        <v>-5.7</v>
      </c>
      <c r="U47" s="225">
        <v>1</v>
      </c>
      <c r="V47" s="225">
        <v>2.2999999999999998</v>
      </c>
    </row>
    <row r="48" spans="1:22">
      <c r="A48" s="227">
        <v>208</v>
      </c>
      <c r="B48" s="226" t="s">
        <v>109</v>
      </c>
      <c r="C48" s="212">
        <v>130182</v>
      </c>
      <c r="D48" s="212">
        <v>129167</v>
      </c>
      <c r="E48" s="212">
        <v>125843</v>
      </c>
      <c r="F48" s="212">
        <v>120952</v>
      </c>
      <c r="G48" s="212">
        <v>120510</v>
      </c>
      <c r="H48" s="212">
        <v>111243</v>
      </c>
      <c r="I48" s="212">
        <v>113198</v>
      </c>
      <c r="J48" s="212">
        <v>114711</v>
      </c>
      <c r="K48" s="212">
        <v>130670</v>
      </c>
      <c r="L48" s="212">
        <v>170745</v>
      </c>
      <c r="M48" s="212">
        <v>142627</v>
      </c>
      <c r="N48" s="212">
        <v>151221</v>
      </c>
      <c r="O48" s="212">
        <v>170875</v>
      </c>
      <c r="P48" s="212">
        <v>168455</v>
      </c>
      <c r="Q48" s="212">
        <v>148798</v>
      </c>
      <c r="R48" s="212">
        <v>145316</v>
      </c>
      <c r="S48" s="212">
        <v>146768</v>
      </c>
      <c r="T48" s="225">
        <v>-11.7</v>
      </c>
      <c r="U48" s="225">
        <v>-2.2999999999999998</v>
      </c>
      <c r="V48" s="225">
        <v>1</v>
      </c>
    </row>
    <row r="49" spans="1:22">
      <c r="A49" s="227">
        <v>212</v>
      </c>
      <c r="B49" s="226" t="s">
        <v>110</v>
      </c>
      <c r="C49" s="212">
        <v>190957</v>
      </c>
      <c r="D49" s="212">
        <v>183298</v>
      </c>
      <c r="E49" s="212">
        <v>176964</v>
      </c>
      <c r="F49" s="212">
        <v>179436</v>
      </c>
      <c r="G49" s="212">
        <v>197006</v>
      </c>
      <c r="H49" s="212">
        <v>218436</v>
      </c>
      <c r="I49" s="212">
        <v>222572</v>
      </c>
      <c r="J49" s="212">
        <v>228921</v>
      </c>
      <c r="K49" s="212">
        <v>220733</v>
      </c>
      <c r="L49" s="212">
        <v>238109</v>
      </c>
      <c r="M49" s="212">
        <v>258348</v>
      </c>
      <c r="N49" s="212">
        <v>264622</v>
      </c>
      <c r="O49" s="212">
        <v>259501</v>
      </c>
      <c r="P49" s="212">
        <v>261647</v>
      </c>
      <c r="Q49" s="212">
        <v>244710</v>
      </c>
      <c r="R49" s="212">
        <v>237377</v>
      </c>
      <c r="S49" s="212">
        <v>241019</v>
      </c>
      <c r="T49" s="225">
        <v>-6.5</v>
      </c>
      <c r="U49" s="225">
        <v>-3</v>
      </c>
      <c r="V49" s="225">
        <v>1.5</v>
      </c>
    </row>
    <row r="50" spans="1:22">
      <c r="A50" s="227">
        <v>227</v>
      </c>
      <c r="B50" s="226" t="s">
        <v>284</v>
      </c>
      <c r="C50" s="212">
        <v>123594</v>
      </c>
      <c r="D50" s="212">
        <v>123172</v>
      </c>
      <c r="E50" s="212">
        <v>115722</v>
      </c>
      <c r="F50" s="212">
        <v>110521</v>
      </c>
      <c r="G50" s="212">
        <v>110094</v>
      </c>
      <c r="H50" s="212">
        <v>115348</v>
      </c>
      <c r="I50" s="212">
        <v>118383</v>
      </c>
      <c r="J50" s="212">
        <v>119021</v>
      </c>
      <c r="K50" s="212">
        <v>114599</v>
      </c>
      <c r="L50" s="212">
        <v>114538</v>
      </c>
      <c r="M50" s="212">
        <v>114684</v>
      </c>
      <c r="N50" s="212">
        <v>114520</v>
      </c>
      <c r="O50" s="212">
        <v>117686</v>
      </c>
      <c r="P50" s="212">
        <v>115642</v>
      </c>
      <c r="Q50" s="212">
        <v>117217</v>
      </c>
      <c r="R50" s="212">
        <v>124070</v>
      </c>
      <c r="S50" s="212">
        <v>127915</v>
      </c>
      <c r="T50" s="225">
        <v>1.4</v>
      </c>
      <c r="U50" s="225">
        <v>5.8</v>
      </c>
      <c r="V50" s="225">
        <v>3.1</v>
      </c>
    </row>
    <row r="51" spans="1:22">
      <c r="A51" s="227">
        <v>229</v>
      </c>
      <c r="B51" s="226" t="s">
        <v>285</v>
      </c>
      <c r="C51" s="212">
        <v>304129</v>
      </c>
      <c r="D51" s="212">
        <v>302734</v>
      </c>
      <c r="E51" s="212">
        <v>302092</v>
      </c>
      <c r="F51" s="212">
        <v>268536</v>
      </c>
      <c r="G51" s="212">
        <v>287525</v>
      </c>
      <c r="H51" s="212">
        <v>327488</v>
      </c>
      <c r="I51" s="212">
        <v>326108</v>
      </c>
      <c r="J51" s="212">
        <v>326150</v>
      </c>
      <c r="K51" s="212">
        <v>318725</v>
      </c>
      <c r="L51" s="212">
        <v>335912</v>
      </c>
      <c r="M51" s="212">
        <v>341320</v>
      </c>
      <c r="N51" s="212">
        <v>349200</v>
      </c>
      <c r="O51" s="212">
        <v>339791</v>
      </c>
      <c r="P51" s="212">
        <v>338397</v>
      </c>
      <c r="Q51" s="212">
        <v>307389</v>
      </c>
      <c r="R51" s="212">
        <v>310433</v>
      </c>
      <c r="S51" s="212">
        <v>317870</v>
      </c>
      <c r="T51" s="225">
        <v>-9.1999999999999993</v>
      </c>
      <c r="U51" s="225">
        <v>1</v>
      </c>
      <c r="V51" s="225">
        <v>2.4</v>
      </c>
    </row>
    <row r="52" spans="1:22">
      <c r="A52" s="227">
        <v>464</v>
      </c>
      <c r="B52" s="226" t="s">
        <v>111</v>
      </c>
      <c r="C52" s="212">
        <v>103136</v>
      </c>
      <c r="D52" s="212">
        <v>106353</v>
      </c>
      <c r="E52" s="212">
        <v>93933</v>
      </c>
      <c r="F52" s="212">
        <v>87056</v>
      </c>
      <c r="G52" s="212">
        <v>95805</v>
      </c>
      <c r="H52" s="212">
        <v>107044</v>
      </c>
      <c r="I52" s="212">
        <v>103768</v>
      </c>
      <c r="J52" s="212">
        <v>87591</v>
      </c>
      <c r="K52" s="212">
        <v>94189</v>
      </c>
      <c r="L52" s="212">
        <v>54914</v>
      </c>
      <c r="M52" s="212">
        <v>78982</v>
      </c>
      <c r="N52" s="212">
        <v>96199</v>
      </c>
      <c r="O52" s="212">
        <v>96994</v>
      </c>
      <c r="P52" s="212">
        <v>90251</v>
      </c>
      <c r="Q52" s="212">
        <v>93460</v>
      </c>
      <c r="R52" s="212">
        <v>99334</v>
      </c>
      <c r="S52" s="212">
        <v>103241</v>
      </c>
      <c r="T52" s="225">
        <v>3.6</v>
      </c>
      <c r="U52" s="225">
        <v>6.3</v>
      </c>
      <c r="V52" s="225">
        <v>3.9</v>
      </c>
    </row>
    <row r="53" spans="1:22">
      <c r="A53" s="227">
        <v>481</v>
      </c>
      <c r="B53" s="226" t="s">
        <v>112</v>
      </c>
      <c r="C53" s="212">
        <v>44864</v>
      </c>
      <c r="D53" s="212">
        <v>45619</v>
      </c>
      <c r="E53" s="212">
        <v>42625</v>
      </c>
      <c r="F53" s="212">
        <v>39909</v>
      </c>
      <c r="G53" s="212">
        <v>40379</v>
      </c>
      <c r="H53" s="212">
        <v>40650</v>
      </c>
      <c r="I53" s="212">
        <v>41364</v>
      </c>
      <c r="J53" s="212">
        <v>41761</v>
      </c>
      <c r="K53" s="212">
        <v>45879</v>
      </c>
      <c r="L53" s="212">
        <v>47016</v>
      </c>
      <c r="M53" s="212">
        <v>51623</v>
      </c>
      <c r="N53" s="212">
        <v>50859</v>
      </c>
      <c r="O53" s="212">
        <v>51291</v>
      </c>
      <c r="P53" s="212">
        <v>50977</v>
      </c>
      <c r="Q53" s="212">
        <v>50642</v>
      </c>
      <c r="R53" s="212">
        <v>52945</v>
      </c>
      <c r="S53" s="212">
        <v>54489</v>
      </c>
      <c r="T53" s="225">
        <v>-0.7</v>
      </c>
      <c r="U53" s="225">
        <v>4.5</v>
      </c>
      <c r="V53" s="225">
        <v>2.9</v>
      </c>
    </row>
    <row r="54" spans="1:22">
      <c r="A54" s="227">
        <v>501</v>
      </c>
      <c r="B54" s="226" t="s">
        <v>286</v>
      </c>
      <c r="C54" s="212">
        <v>59811</v>
      </c>
      <c r="D54" s="212">
        <v>58001</v>
      </c>
      <c r="E54" s="212">
        <v>56494</v>
      </c>
      <c r="F54" s="212">
        <v>55267</v>
      </c>
      <c r="G54" s="212">
        <v>57597</v>
      </c>
      <c r="H54" s="212">
        <v>59620</v>
      </c>
      <c r="I54" s="212">
        <v>57921</v>
      </c>
      <c r="J54" s="212">
        <v>58041</v>
      </c>
      <c r="K54" s="212">
        <v>56108</v>
      </c>
      <c r="L54" s="212">
        <v>56351</v>
      </c>
      <c r="M54" s="212">
        <v>55967</v>
      </c>
      <c r="N54" s="212">
        <v>57199</v>
      </c>
      <c r="O54" s="212">
        <v>57896</v>
      </c>
      <c r="P54" s="212">
        <v>57136</v>
      </c>
      <c r="Q54" s="212">
        <v>58829</v>
      </c>
      <c r="R54" s="212">
        <v>61958</v>
      </c>
      <c r="S54" s="212">
        <v>63731</v>
      </c>
      <c r="T54" s="225">
        <v>3</v>
      </c>
      <c r="U54" s="225">
        <v>5.3</v>
      </c>
      <c r="V54" s="225">
        <v>2.9</v>
      </c>
    </row>
    <row r="55" spans="1:22">
      <c r="A55" s="227">
        <v>7</v>
      </c>
      <c r="B55" s="230" t="s">
        <v>32</v>
      </c>
      <c r="C55" s="212">
        <v>613798</v>
      </c>
      <c r="D55" s="212">
        <v>610654</v>
      </c>
      <c r="E55" s="212">
        <v>574592</v>
      </c>
      <c r="F55" s="212">
        <v>548385</v>
      </c>
      <c r="G55" s="212">
        <v>555486</v>
      </c>
      <c r="H55" s="212">
        <v>581910</v>
      </c>
      <c r="I55" s="212">
        <v>589773</v>
      </c>
      <c r="J55" s="212">
        <v>608965</v>
      </c>
      <c r="K55" s="212">
        <v>601556</v>
      </c>
      <c r="L55" s="212">
        <v>627933</v>
      </c>
      <c r="M55" s="212">
        <v>633660</v>
      </c>
      <c r="N55" s="212">
        <v>644014</v>
      </c>
      <c r="O55" s="212">
        <v>631455</v>
      </c>
      <c r="P55" s="212">
        <v>624333</v>
      </c>
      <c r="Q55" s="212">
        <v>630010</v>
      </c>
      <c r="R55" s="212">
        <v>659023</v>
      </c>
      <c r="S55" s="212">
        <v>676673</v>
      </c>
      <c r="T55" s="225">
        <v>0.9</v>
      </c>
      <c r="U55" s="225">
        <v>4.5999999999999996</v>
      </c>
      <c r="V55" s="225">
        <v>2.7</v>
      </c>
    </row>
    <row r="56" spans="1:22">
      <c r="A56" s="227">
        <v>209</v>
      </c>
      <c r="B56" s="226" t="s">
        <v>287</v>
      </c>
      <c r="C56" s="212">
        <v>300494</v>
      </c>
      <c r="D56" s="212">
        <v>297522</v>
      </c>
      <c r="E56" s="212">
        <v>282303</v>
      </c>
      <c r="F56" s="212">
        <v>272699</v>
      </c>
      <c r="G56" s="212">
        <v>275100</v>
      </c>
      <c r="H56" s="212">
        <v>284403</v>
      </c>
      <c r="I56" s="212">
        <v>290855</v>
      </c>
      <c r="J56" s="212">
        <v>301609</v>
      </c>
      <c r="K56" s="212">
        <v>289154</v>
      </c>
      <c r="L56" s="212">
        <v>300667</v>
      </c>
      <c r="M56" s="212">
        <v>297696</v>
      </c>
      <c r="N56" s="212">
        <v>299314</v>
      </c>
      <c r="O56" s="212">
        <v>299537</v>
      </c>
      <c r="P56" s="212">
        <v>298515</v>
      </c>
      <c r="Q56" s="212">
        <v>291297</v>
      </c>
      <c r="R56" s="212">
        <v>306617</v>
      </c>
      <c r="S56" s="212">
        <v>315209</v>
      </c>
      <c r="T56" s="225">
        <v>-2.4</v>
      </c>
      <c r="U56" s="225">
        <v>5.3</v>
      </c>
      <c r="V56" s="225">
        <v>2.8</v>
      </c>
    </row>
    <row r="57" spans="1:22">
      <c r="A57" s="227">
        <v>222</v>
      </c>
      <c r="B57" s="226" t="s">
        <v>288</v>
      </c>
      <c r="C57" s="212">
        <v>88760</v>
      </c>
      <c r="D57" s="212">
        <v>84673</v>
      </c>
      <c r="E57" s="212">
        <v>78950</v>
      </c>
      <c r="F57" s="212">
        <v>67952</v>
      </c>
      <c r="G57" s="212">
        <v>72869</v>
      </c>
      <c r="H57" s="212">
        <v>84171</v>
      </c>
      <c r="I57" s="212">
        <v>86059</v>
      </c>
      <c r="J57" s="212">
        <v>86195</v>
      </c>
      <c r="K57" s="212">
        <v>85227</v>
      </c>
      <c r="L57" s="212">
        <v>79640</v>
      </c>
      <c r="M57" s="212">
        <v>80076</v>
      </c>
      <c r="N57" s="212">
        <v>83606</v>
      </c>
      <c r="O57" s="212">
        <v>82171</v>
      </c>
      <c r="P57" s="212">
        <v>80830</v>
      </c>
      <c r="Q57" s="212">
        <v>84758</v>
      </c>
      <c r="R57" s="212">
        <v>88868</v>
      </c>
      <c r="S57" s="212">
        <v>91506</v>
      </c>
      <c r="T57" s="225">
        <v>4.9000000000000004</v>
      </c>
      <c r="U57" s="225">
        <v>4.8</v>
      </c>
      <c r="V57" s="225">
        <v>3</v>
      </c>
    </row>
    <row r="58" spans="1:22">
      <c r="A58" s="227">
        <v>225</v>
      </c>
      <c r="B58" s="226" t="s">
        <v>289</v>
      </c>
      <c r="C58" s="212">
        <v>120076</v>
      </c>
      <c r="D58" s="212">
        <v>126487</v>
      </c>
      <c r="E58" s="212">
        <v>119093</v>
      </c>
      <c r="F58" s="212">
        <v>117210</v>
      </c>
      <c r="G58" s="212">
        <v>120237</v>
      </c>
      <c r="H58" s="212">
        <v>124376</v>
      </c>
      <c r="I58" s="212">
        <v>122052</v>
      </c>
      <c r="J58" s="212">
        <v>129230</v>
      </c>
      <c r="K58" s="212">
        <v>135703</v>
      </c>
      <c r="L58" s="212">
        <v>150312</v>
      </c>
      <c r="M58" s="212">
        <v>165481</v>
      </c>
      <c r="N58" s="212">
        <v>164870</v>
      </c>
      <c r="O58" s="212">
        <v>155927</v>
      </c>
      <c r="P58" s="212">
        <v>151509</v>
      </c>
      <c r="Q58" s="212">
        <v>152886</v>
      </c>
      <c r="R58" s="212">
        <v>153041</v>
      </c>
      <c r="S58" s="212">
        <v>155821</v>
      </c>
      <c r="T58" s="225">
        <v>0.9</v>
      </c>
      <c r="U58" s="225">
        <v>0.1</v>
      </c>
      <c r="V58" s="225">
        <v>1.8</v>
      </c>
    </row>
    <row r="59" spans="1:22">
      <c r="A59" s="227">
        <v>585</v>
      </c>
      <c r="B59" s="226" t="s">
        <v>290</v>
      </c>
      <c r="C59" s="212">
        <v>60048</v>
      </c>
      <c r="D59" s="212">
        <v>58930</v>
      </c>
      <c r="E59" s="212">
        <v>54723</v>
      </c>
      <c r="F59" s="212">
        <v>52417</v>
      </c>
      <c r="G59" s="212">
        <v>50435</v>
      </c>
      <c r="H59" s="212">
        <v>51754</v>
      </c>
      <c r="I59" s="212">
        <v>53315</v>
      </c>
      <c r="J59" s="212">
        <v>52622</v>
      </c>
      <c r="K59" s="212">
        <v>51771</v>
      </c>
      <c r="L59" s="212">
        <v>51207</v>
      </c>
      <c r="M59" s="212">
        <v>51916</v>
      </c>
      <c r="N59" s="212">
        <v>54339</v>
      </c>
      <c r="O59" s="212">
        <v>51362</v>
      </c>
      <c r="P59" s="212">
        <v>51503</v>
      </c>
      <c r="Q59" s="212">
        <v>56743</v>
      </c>
      <c r="R59" s="212">
        <v>60995</v>
      </c>
      <c r="S59" s="212">
        <v>62653</v>
      </c>
      <c r="T59" s="225">
        <v>10.199999999999999</v>
      </c>
      <c r="U59" s="225">
        <v>7.5</v>
      </c>
      <c r="V59" s="225">
        <v>2.7</v>
      </c>
    </row>
    <row r="60" spans="1:22">
      <c r="A60" s="227">
        <v>586</v>
      </c>
      <c r="B60" s="226" t="s">
        <v>291</v>
      </c>
      <c r="C60" s="212">
        <v>44420</v>
      </c>
      <c r="D60" s="212">
        <v>43042</v>
      </c>
      <c r="E60" s="212">
        <v>39523</v>
      </c>
      <c r="F60" s="212">
        <v>38107</v>
      </c>
      <c r="G60" s="212">
        <v>36845</v>
      </c>
      <c r="H60" s="212">
        <v>37206</v>
      </c>
      <c r="I60" s="212">
        <v>37492</v>
      </c>
      <c r="J60" s="212">
        <v>39309</v>
      </c>
      <c r="K60" s="212">
        <v>39701</v>
      </c>
      <c r="L60" s="212">
        <v>46107</v>
      </c>
      <c r="M60" s="212">
        <v>38491</v>
      </c>
      <c r="N60" s="212">
        <v>41885</v>
      </c>
      <c r="O60" s="212">
        <v>42458</v>
      </c>
      <c r="P60" s="212">
        <v>41976</v>
      </c>
      <c r="Q60" s="212">
        <v>44326</v>
      </c>
      <c r="R60" s="212">
        <v>49502</v>
      </c>
      <c r="S60" s="212">
        <v>51484</v>
      </c>
      <c r="T60" s="225">
        <v>5.6</v>
      </c>
      <c r="U60" s="225">
        <v>11.7</v>
      </c>
      <c r="V60" s="225">
        <v>4</v>
      </c>
    </row>
    <row r="61" spans="1:22">
      <c r="A61" s="223">
        <v>8</v>
      </c>
      <c r="B61" s="231" t="s">
        <v>33</v>
      </c>
      <c r="C61" s="212">
        <v>382284</v>
      </c>
      <c r="D61" s="212">
        <v>385161</v>
      </c>
      <c r="E61" s="212">
        <v>354145</v>
      </c>
      <c r="F61" s="212">
        <v>329782</v>
      </c>
      <c r="G61" s="212">
        <v>341753</v>
      </c>
      <c r="H61" s="212">
        <v>361871</v>
      </c>
      <c r="I61" s="212">
        <v>291222</v>
      </c>
      <c r="J61" s="212">
        <v>389276</v>
      </c>
      <c r="K61" s="212">
        <v>373887</v>
      </c>
      <c r="L61" s="212">
        <v>395547</v>
      </c>
      <c r="M61" s="212">
        <v>401773</v>
      </c>
      <c r="N61" s="212">
        <v>409004</v>
      </c>
      <c r="O61" s="212">
        <v>424598</v>
      </c>
      <c r="P61" s="212">
        <v>452991</v>
      </c>
      <c r="Q61" s="212">
        <v>429617</v>
      </c>
      <c r="R61" s="212">
        <v>442318</v>
      </c>
      <c r="S61" s="212">
        <v>453188</v>
      </c>
      <c r="T61" s="225">
        <v>-5.2</v>
      </c>
      <c r="U61" s="225">
        <v>3</v>
      </c>
      <c r="V61" s="225">
        <v>2.5</v>
      </c>
    </row>
    <row r="62" spans="1:22">
      <c r="A62" s="227">
        <v>221</v>
      </c>
      <c r="B62" s="226" t="s">
        <v>198</v>
      </c>
      <c r="C62" s="212">
        <v>148031</v>
      </c>
      <c r="D62" s="212">
        <v>146585</v>
      </c>
      <c r="E62" s="212">
        <v>139027</v>
      </c>
      <c r="F62" s="212">
        <v>132674</v>
      </c>
      <c r="G62" s="212">
        <v>138076</v>
      </c>
      <c r="H62" s="212">
        <v>119062</v>
      </c>
      <c r="I62" s="212">
        <v>52071</v>
      </c>
      <c r="J62" s="212">
        <v>145700</v>
      </c>
      <c r="K62" s="212">
        <v>139755</v>
      </c>
      <c r="L62" s="212">
        <v>150936</v>
      </c>
      <c r="M62" s="212">
        <v>155372</v>
      </c>
      <c r="N62" s="212">
        <v>161794</v>
      </c>
      <c r="O62" s="212">
        <v>177722</v>
      </c>
      <c r="P62" s="212">
        <v>202581</v>
      </c>
      <c r="Q62" s="212">
        <v>186094</v>
      </c>
      <c r="R62" s="212">
        <v>191492</v>
      </c>
      <c r="S62" s="212">
        <v>196239</v>
      </c>
      <c r="T62" s="225">
        <v>-8.1</v>
      </c>
      <c r="U62" s="225">
        <v>2.9</v>
      </c>
      <c r="V62" s="225">
        <v>2.5</v>
      </c>
    </row>
    <row r="63" spans="1:22">
      <c r="A63" s="227">
        <v>223</v>
      </c>
      <c r="B63" s="226" t="s">
        <v>292</v>
      </c>
      <c r="C63" s="212">
        <v>234253</v>
      </c>
      <c r="D63" s="212">
        <v>238576</v>
      </c>
      <c r="E63" s="212">
        <v>215118</v>
      </c>
      <c r="F63" s="212">
        <v>197108</v>
      </c>
      <c r="G63" s="212">
        <v>203677</v>
      </c>
      <c r="H63" s="212">
        <v>242809</v>
      </c>
      <c r="I63" s="212">
        <v>239151</v>
      </c>
      <c r="J63" s="212">
        <v>243576</v>
      </c>
      <c r="K63" s="212">
        <v>234132</v>
      </c>
      <c r="L63" s="212">
        <v>244611</v>
      </c>
      <c r="M63" s="212">
        <v>246401</v>
      </c>
      <c r="N63" s="212">
        <v>247210</v>
      </c>
      <c r="O63" s="212">
        <v>246876</v>
      </c>
      <c r="P63" s="212">
        <v>250410</v>
      </c>
      <c r="Q63" s="212">
        <v>243523</v>
      </c>
      <c r="R63" s="212">
        <v>250826</v>
      </c>
      <c r="S63" s="212">
        <v>256949</v>
      </c>
      <c r="T63" s="225">
        <v>-2.8</v>
      </c>
      <c r="U63" s="225">
        <v>3</v>
      </c>
      <c r="V63" s="225">
        <v>2.4</v>
      </c>
    </row>
    <row r="64" spans="1:22">
      <c r="A64" s="223">
        <v>9</v>
      </c>
      <c r="B64" s="232" t="s">
        <v>34</v>
      </c>
      <c r="C64" s="212">
        <v>483470</v>
      </c>
      <c r="D64" s="212">
        <v>470624</v>
      </c>
      <c r="E64" s="212">
        <v>447739</v>
      </c>
      <c r="F64" s="212">
        <v>430050</v>
      </c>
      <c r="G64" s="212">
        <v>443224</v>
      </c>
      <c r="H64" s="212">
        <v>451087</v>
      </c>
      <c r="I64" s="212">
        <v>449647</v>
      </c>
      <c r="J64" s="212">
        <v>454700</v>
      </c>
      <c r="K64" s="212">
        <v>440806</v>
      </c>
      <c r="L64" s="212">
        <v>452686</v>
      </c>
      <c r="M64" s="212">
        <v>451239</v>
      </c>
      <c r="N64" s="212">
        <v>452044</v>
      </c>
      <c r="O64" s="212">
        <v>454176</v>
      </c>
      <c r="P64" s="212">
        <v>460221</v>
      </c>
      <c r="Q64" s="212">
        <v>458077</v>
      </c>
      <c r="R64" s="212">
        <v>483537</v>
      </c>
      <c r="S64" s="212">
        <v>497853</v>
      </c>
      <c r="T64" s="225">
        <v>-0.5</v>
      </c>
      <c r="U64" s="225">
        <v>5.6</v>
      </c>
      <c r="V64" s="225">
        <v>3</v>
      </c>
    </row>
    <row r="65" spans="1:22">
      <c r="A65" s="223">
        <v>205</v>
      </c>
      <c r="B65" s="223" t="s">
        <v>293</v>
      </c>
      <c r="C65" s="212">
        <v>192561</v>
      </c>
      <c r="D65" s="212">
        <v>182579</v>
      </c>
      <c r="E65" s="212">
        <v>169242</v>
      </c>
      <c r="F65" s="212">
        <v>166603</v>
      </c>
      <c r="G65" s="212">
        <v>170460</v>
      </c>
      <c r="H65" s="212">
        <v>164710</v>
      </c>
      <c r="I65" s="212">
        <v>163471</v>
      </c>
      <c r="J65" s="212">
        <v>165584</v>
      </c>
      <c r="K65" s="212">
        <v>158947</v>
      </c>
      <c r="L65" s="212">
        <v>168809</v>
      </c>
      <c r="M65" s="212">
        <v>157418</v>
      </c>
      <c r="N65" s="212">
        <v>157310</v>
      </c>
      <c r="O65" s="212">
        <v>158540</v>
      </c>
      <c r="P65" s="212">
        <v>160309</v>
      </c>
      <c r="Q65" s="212">
        <v>159203</v>
      </c>
      <c r="R65" s="212">
        <v>168370</v>
      </c>
      <c r="S65" s="212">
        <v>172928</v>
      </c>
      <c r="T65" s="225">
        <v>-0.7</v>
      </c>
      <c r="U65" s="225">
        <v>5.8</v>
      </c>
      <c r="V65" s="225">
        <v>2.7</v>
      </c>
    </row>
    <row r="66" spans="1:22">
      <c r="A66" s="227">
        <v>224</v>
      </c>
      <c r="B66" s="226" t="s">
        <v>294</v>
      </c>
      <c r="C66" s="212">
        <v>154086</v>
      </c>
      <c r="D66" s="212">
        <v>150442</v>
      </c>
      <c r="E66" s="212">
        <v>146556</v>
      </c>
      <c r="F66" s="212">
        <v>138196</v>
      </c>
      <c r="G66" s="212">
        <v>146531</v>
      </c>
      <c r="H66" s="212">
        <v>153988</v>
      </c>
      <c r="I66" s="212">
        <v>148089</v>
      </c>
      <c r="J66" s="212">
        <v>151815</v>
      </c>
      <c r="K66" s="212">
        <v>148172</v>
      </c>
      <c r="L66" s="212">
        <v>152554</v>
      </c>
      <c r="M66" s="212">
        <v>152508</v>
      </c>
      <c r="N66" s="212">
        <v>154756</v>
      </c>
      <c r="O66" s="212">
        <v>155451</v>
      </c>
      <c r="P66" s="212">
        <v>155650</v>
      </c>
      <c r="Q66" s="212">
        <v>153490</v>
      </c>
      <c r="R66" s="212">
        <v>160419</v>
      </c>
      <c r="S66" s="212">
        <v>164781</v>
      </c>
      <c r="T66" s="101">
        <v>-1.4</v>
      </c>
      <c r="U66" s="225">
        <v>4.5</v>
      </c>
      <c r="V66" s="225">
        <v>2.7</v>
      </c>
    </row>
    <row r="67" spans="1:22">
      <c r="A67" s="233">
        <v>226</v>
      </c>
      <c r="B67" s="234" t="s">
        <v>295</v>
      </c>
      <c r="C67" s="235">
        <v>136823</v>
      </c>
      <c r="D67" s="235">
        <v>137603</v>
      </c>
      <c r="E67" s="235">
        <v>131941</v>
      </c>
      <c r="F67" s="235">
        <v>125251</v>
      </c>
      <c r="G67" s="235">
        <v>126233</v>
      </c>
      <c r="H67" s="235">
        <v>132389</v>
      </c>
      <c r="I67" s="235">
        <v>138087</v>
      </c>
      <c r="J67" s="235">
        <v>137301</v>
      </c>
      <c r="K67" s="235">
        <v>133687</v>
      </c>
      <c r="L67" s="235">
        <v>131323</v>
      </c>
      <c r="M67" s="235">
        <v>141313</v>
      </c>
      <c r="N67" s="235">
        <v>139978</v>
      </c>
      <c r="O67" s="235">
        <v>140185</v>
      </c>
      <c r="P67" s="235">
        <v>144262</v>
      </c>
      <c r="Q67" s="235">
        <v>145384</v>
      </c>
      <c r="R67" s="235">
        <v>154748</v>
      </c>
      <c r="S67" s="235">
        <v>160144</v>
      </c>
      <c r="T67" s="104">
        <v>0.8</v>
      </c>
      <c r="U67" s="104">
        <v>6.4</v>
      </c>
      <c r="V67" s="104">
        <v>3.5</v>
      </c>
    </row>
    <row r="68" spans="1:22">
      <c r="A68" s="37" t="s">
        <v>296</v>
      </c>
      <c r="B68" s="37"/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M68" s="236"/>
      <c r="N68" s="236"/>
      <c r="O68" s="236"/>
      <c r="P68" s="236"/>
      <c r="Q68" s="236"/>
      <c r="R68" s="236"/>
      <c r="S68" s="236"/>
      <c r="T68" s="21"/>
      <c r="U68" s="21"/>
      <c r="V68" s="21"/>
    </row>
    <row r="69" spans="1:22">
      <c r="A69" s="37"/>
      <c r="B69" s="37" t="s">
        <v>297</v>
      </c>
      <c r="C69" s="236">
        <v>12367081.294825662</v>
      </c>
      <c r="D69" s="236">
        <v>12468848.330781937</v>
      </c>
      <c r="E69" s="236">
        <v>12123593.871568378</v>
      </c>
      <c r="F69" s="236">
        <v>11586188.559316851</v>
      </c>
      <c r="G69" s="236">
        <v>12332853.281888761</v>
      </c>
      <c r="H69" s="236">
        <v>13103239</v>
      </c>
      <c r="I69" s="236">
        <v>13118090</v>
      </c>
      <c r="J69" s="236">
        <v>13406869</v>
      </c>
      <c r="K69" s="236">
        <v>13353280</v>
      </c>
      <c r="L69" s="236">
        <v>13737993</v>
      </c>
      <c r="M69" s="236">
        <v>13727869</v>
      </c>
      <c r="N69" s="236">
        <v>13999521</v>
      </c>
      <c r="O69" s="236">
        <v>14043560</v>
      </c>
      <c r="P69" s="236">
        <v>14021944</v>
      </c>
      <c r="Q69" s="236">
        <v>13692595.253557689</v>
      </c>
      <c r="R69" s="236">
        <v>14152149</v>
      </c>
      <c r="S69" s="236">
        <v>14296786</v>
      </c>
      <c r="T69" s="101">
        <v>-2.2999999999999998</v>
      </c>
      <c r="U69" s="101">
        <v>3.4</v>
      </c>
      <c r="V69" s="101">
        <v>1</v>
      </c>
    </row>
    <row r="70" spans="1:22">
      <c r="A70" s="176"/>
      <c r="B70" s="176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表紙</vt:lpstr>
      <vt:lpstr>コメント</vt:lpstr>
      <vt:lpstr>公表予定</vt:lpstr>
      <vt:lpstr>推計方法</vt:lpstr>
      <vt:lpstr>概要ｸﾞﾗﾌ</vt:lpstr>
      <vt:lpstr>統計表1</vt:lpstr>
      <vt:lpstr>統計表2</vt:lpstr>
      <vt:lpstr>統計表3</vt:lpstr>
      <vt:lpstr>統計表4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ｵｻﾞﾜ ﾔｽﾋﾃﾞ　小沢 康英</cp:lastModifiedBy>
  <cp:lastPrinted>2021-12-18T09:36:16Z</cp:lastPrinted>
  <dcterms:created xsi:type="dcterms:W3CDTF">2015-10-01T01:31:47Z</dcterms:created>
  <dcterms:modified xsi:type="dcterms:W3CDTF">2022-03-24T02:22:03Z</dcterms:modified>
</cp:coreProperties>
</file>