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6C933AF1-6FA7-4971-BDFD-A43ADDA795CC}" xr6:coauthVersionLast="47" xr6:coauthVersionMax="47" xr10:uidLastSave="{00000000-0000-0000-0000-000000000000}"/>
  <bookViews>
    <workbookView xWindow="-110" yWindow="-110" windowWidth="19420" windowHeight="10300" tabRatio="977" activeTab="1" xr2:uid="{00000000-000D-0000-FFFF-FFFF00000000}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7" i="31" l="1"/>
  <c r="Y67" i="31"/>
  <c r="U67" i="31"/>
  <c r="AE66" i="31"/>
  <c r="AA66" i="31"/>
  <c r="W66" i="31"/>
  <c r="W64" i="31" s="1"/>
  <c r="W16" i="31" s="1"/>
  <c r="S66" i="31"/>
  <c r="S64" i="31" s="1"/>
  <c r="S16" i="31" s="1"/>
  <c r="AC65" i="31"/>
  <c r="Y65" i="31"/>
  <c r="U65" i="31"/>
  <c r="AE85" i="31"/>
  <c r="AA85" i="31"/>
  <c r="W85" i="31"/>
  <c r="S85" i="31"/>
  <c r="AC63" i="31"/>
  <c r="AC61" i="31" s="1"/>
  <c r="AC15" i="31" s="1"/>
  <c r="Y63" i="31"/>
  <c r="U63" i="31"/>
  <c r="U61" i="31" s="1"/>
  <c r="U15" i="31" s="1"/>
  <c r="AE62" i="31"/>
  <c r="AA62" i="31"/>
  <c r="W62" i="31"/>
  <c r="S62" i="31"/>
  <c r="S61" i="31" s="1"/>
  <c r="S15" i="31" s="1"/>
  <c r="AC84" i="31"/>
  <c r="Y84" i="31"/>
  <c r="U84" i="31"/>
  <c r="AE60" i="31"/>
  <c r="AA60" i="31"/>
  <c r="W60" i="31"/>
  <c r="S60" i="31"/>
  <c r="AC59" i="31"/>
  <c r="Y59" i="31"/>
  <c r="U59" i="31"/>
  <c r="AE58" i="31"/>
  <c r="AA58" i="31"/>
  <c r="W58" i="31"/>
  <c r="S58" i="31"/>
  <c r="AC57" i="31"/>
  <c r="Y57" i="31"/>
  <c r="U57" i="31"/>
  <c r="AE56" i="31"/>
  <c r="AA56" i="31"/>
  <c r="W56" i="31"/>
  <c r="W55" i="31" s="1"/>
  <c r="W14" i="31" s="1"/>
  <c r="S56" i="31"/>
  <c r="AC83" i="31"/>
  <c r="Y83" i="31"/>
  <c r="U83" i="31"/>
  <c r="AE54" i="31"/>
  <c r="AA54" i="31"/>
  <c r="W54" i="31"/>
  <c r="S54" i="31"/>
  <c r="AC53" i="31"/>
  <c r="Y53" i="31"/>
  <c r="U53" i="31"/>
  <c r="AE52" i="31"/>
  <c r="AA52" i="31"/>
  <c r="W52" i="31"/>
  <c r="S52" i="31"/>
  <c r="AC51" i="31"/>
  <c r="Y51" i="31"/>
  <c r="U51" i="31"/>
  <c r="AE50" i="31"/>
  <c r="AA50" i="31"/>
  <c r="W50" i="31"/>
  <c r="S50" i="31"/>
  <c r="AC49" i="31"/>
  <c r="Y49" i="31"/>
  <c r="U49" i="31"/>
  <c r="AE48" i="31"/>
  <c r="AA48" i="31"/>
  <c r="W48" i="31"/>
  <c r="S48" i="31"/>
  <c r="AC82" i="31"/>
  <c r="Y82" i="31"/>
  <c r="U82" i="31"/>
  <c r="AE46" i="31"/>
  <c r="AA46" i="31"/>
  <c r="W46" i="31"/>
  <c r="S46" i="31"/>
  <c r="AC45" i="31"/>
  <c r="Y45" i="31"/>
  <c r="U45" i="31"/>
  <c r="AE44" i="31"/>
  <c r="AA44" i="31"/>
  <c r="W44" i="31"/>
  <c r="S44" i="31"/>
  <c r="AC43" i="31"/>
  <c r="Y43" i="31"/>
  <c r="U43" i="31"/>
  <c r="U42" i="31" s="1"/>
  <c r="U12" i="31" s="1"/>
  <c r="AE81" i="31"/>
  <c r="AA81" i="31"/>
  <c r="W81" i="31"/>
  <c r="S81" i="31"/>
  <c r="AC41" i="31"/>
  <c r="Y41" i="31"/>
  <c r="U41" i="31"/>
  <c r="AE40" i="31"/>
  <c r="AJ40" i="31" s="1"/>
  <c r="AA40" i="31"/>
  <c r="W40" i="31"/>
  <c r="S40" i="31"/>
  <c r="AC39" i="31"/>
  <c r="Y39" i="31"/>
  <c r="U39" i="31"/>
  <c r="AE38" i="31"/>
  <c r="AJ38" i="31" s="1"/>
  <c r="AA38" i="31"/>
  <c r="W38" i="31"/>
  <c r="S38" i="31"/>
  <c r="AC37" i="31"/>
  <c r="Y37" i="31"/>
  <c r="U37" i="31"/>
  <c r="AE36" i="31"/>
  <c r="AA36" i="31"/>
  <c r="W36" i="31"/>
  <c r="W35" i="31" s="1"/>
  <c r="W11" i="31" s="1"/>
  <c r="S36" i="31"/>
  <c r="AC80" i="31"/>
  <c r="Y80" i="31"/>
  <c r="U80" i="31"/>
  <c r="AE34" i="31"/>
  <c r="AA34" i="31"/>
  <c r="W34" i="31"/>
  <c r="S34" i="31"/>
  <c r="AC33" i="31"/>
  <c r="Y33" i="31"/>
  <c r="U33" i="31"/>
  <c r="AE32" i="31"/>
  <c r="AA32" i="31"/>
  <c r="W32" i="31"/>
  <c r="S32" i="31"/>
  <c r="AC31" i="31"/>
  <c r="AC29" i="31" s="1"/>
  <c r="AC10" i="31" s="1"/>
  <c r="Y31" i="31"/>
  <c r="U31" i="31"/>
  <c r="U29" i="31" s="1"/>
  <c r="U10" i="31" s="1"/>
  <c r="AE30" i="31"/>
  <c r="AA30" i="31"/>
  <c r="W30" i="31"/>
  <c r="S30" i="31"/>
  <c r="AC79" i="31"/>
  <c r="Y79" i="31"/>
  <c r="U79" i="31"/>
  <c r="AE28" i="31"/>
  <c r="AA28" i="31"/>
  <c r="W28" i="31"/>
  <c r="S28" i="31"/>
  <c r="AC27" i="31"/>
  <c r="Y27" i="31"/>
  <c r="U27" i="31"/>
  <c r="AE26" i="31"/>
  <c r="AA26" i="31"/>
  <c r="W26" i="31"/>
  <c r="S26" i="31"/>
  <c r="AC25" i="31"/>
  <c r="Y25" i="31"/>
  <c r="U25" i="31"/>
  <c r="AE24" i="31"/>
  <c r="AA24" i="31"/>
  <c r="W24" i="31"/>
  <c r="W23" i="31" s="1"/>
  <c r="W9" i="31" s="1"/>
  <c r="S24" i="31"/>
  <c r="AC78" i="31"/>
  <c r="Y78" i="31"/>
  <c r="U78" i="31"/>
  <c r="AE22" i="31"/>
  <c r="AA22" i="31"/>
  <c r="W22" i="31"/>
  <c r="S22" i="31"/>
  <c r="AC21" i="31"/>
  <c r="Y21" i="31"/>
  <c r="U21" i="31"/>
  <c r="AE20" i="31"/>
  <c r="AA20" i="31"/>
  <c r="W20" i="31"/>
  <c r="W19" i="31" s="1"/>
  <c r="W8" i="31" s="1"/>
  <c r="S20" i="31"/>
  <c r="AC77" i="31"/>
  <c r="Y77" i="31"/>
  <c r="U77" i="31"/>
  <c r="AF85" i="31"/>
  <c r="AD85" i="31"/>
  <c r="AC85" i="31"/>
  <c r="AB85" i="31"/>
  <c r="Z85" i="31"/>
  <c r="Y85" i="31"/>
  <c r="X85" i="31"/>
  <c r="V85" i="31"/>
  <c r="U85" i="31"/>
  <c r="T85" i="31"/>
  <c r="R85" i="31"/>
  <c r="Q85" i="31"/>
  <c r="P85" i="31"/>
  <c r="O85" i="31"/>
  <c r="N85" i="31"/>
  <c r="AF84" i="31"/>
  <c r="AE84" i="31"/>
  <c r="AD84" i="31"/>
  <c r="AB84" i="31"/>
  <c r="AA84" i="31"/>
  <c r="Z84" i="31"/>
  <c r="X84" i="31"/>
  <c r="W84" i="31"/>
  <c r="V84" i="31"/>
  <c r="T84" i="31"/>
  <c r="S84" i="31"/>
  <c r="R84" i="31"/>
  <c r="Q84" i="31"/>
  <c r="P84" i="31"/>
  <c r="O84" i="31"/>
  <c r="N84" i="31"/>
  <c r="AF83" i="31"/>
  <c r="AE83" i="31"/>
  <c r="AD83" i="31"/>
  <c r="AB83" i="31"/>
  <c r="AA83" i="31"/>
  <c r="Z83" i="31"/>
  <c r="X83" i="31"/>
  <c r="W83" i="31"/>
  <c r="V83" i="31"/>
  <c r="T83" i="31"/>
  <c r="S83" i="31"/>
  <c r="R83" i="31"/>
  <c r="Q83" i="31"/>
  <c r="P83" i="31"/>
  <c r="O83" i="31"/>
  <c r="N83" i="31"/>
  <c r="AF82" i="31"/>
  <c r="AE82" i="31"/>
  <c r="AD82" i="31"/>
  <c r="AB82" i="31"/>
  <c r="AA82" i="31"/>
  <c r="Z82" i="31"/>
  <c r="X82" i="31"/>
  <c r="W82" i="31"/>
  <c r="V82" i="31"/>
  <c r="T82" i="31"/>
  <c r="S82" i="31"/>
  <c r="R82" i="31"/>
  <c r="Q82" i="31"/>
  <c r="P82" i="31"/>
  <c r="O82" i="31"/>
  <c r="N82" i="31"/>
  <c r="AF81" i="31"/>
  <c r="AD81" i="31"/>
  <c r="AC81" i="31"/>
  <c r="AB81" i="31"/>
  <c r="Z81" i="31"/>
  <c r="Y81" i="31"/>
  <c r="X81" i="31"/>
  <c r="V81" i="31"/>
  <c r="U81" i="31"/>
  <c r="T81" i="31"/>
  <c r="R81" i="31"/>
  <c r="Q81" i="31"/>
  <c r="P81" i="31"/>
  <c r="O81" i="31"/>
  <c r="N81" i="31"/>
  <c r="AF80" i="31"/>
  <c r="AE80" i="31"/>
  <c r="AD80" i="31"/>
  <c r="AB80" i="31"/>
  <c r="AA80" i="31"/>
  <c r="Z80" i="31"/>
  <c r="X80" i="31"/>
  <c r="W80" i="31"/>
  <c r="V80" i="31"/>
  <c r="T80" i="31"/>
  <c r="S80" i="31"/>
  <c r="R80" i="31"/>
  <c r="Q80" i="31"/>
  <c r="P80" i="31"/>
  <c r="O80" i="31"/>
  <c r="N80" i="31"/>
  <c r="AF79" i="31"/>
  <c r="AE79" i="31"/>
  <c r="AD79" i="31"/>
  <c r="AB79" i="31"/>
  <c r="AA79" i="31"/>
  <c r="Z79" i="31"/>
  <c r="X79" i="31"/>
  <c r="W79" i="31"/>
  <c r="V79" i="31"/>
  <c r="T79" i="31"/>
  <c r="S79" i="31"/>
  <c r="R79" i="31"/>
  <c r="Q79" i="31"/>
  <c r="P79" i="31"/>
  <c r="O79" i="31"/>
  <c r="N79" i="31"/>
  <c r="AF78" i="31"/>
  <c r="AE78" i="31"/>
  <c r="AD78" i="31"/>
  <c r="AB78" i="31"/>
  <c r="AA78" i="31"/>
  <c r="Z78" i="31"/>
  <c r="X78" i="31"/>
  <c r="W78" i="31"/>
  <c r="V78" i="31"/>
  <c r="T78" i="31"/>
  <c r="S78" i="31"/>
  <c r="R78" i="31"/>
  <c r="Q78" i="31"/>
  <c r="P78" i="31"/>
  <c r="O78" i="31"/>
  <c r="N78" i="31"/>
  <c r="AF77" i="31"/>
  <c r="AE77" i="31"/>
  <c r="AD77" i="31"/>
  <c r="AB77" i="31"/>
  <c r="AA77" i="31"/>
  <c r="Z77" i="31"/>
  <c r="X77" i="31"/>
  <c r="W77" i="31"/>
  <c r="V77" i="31"/>
  <c r="T77" i="31"/>
  <c r="S77" i="31"/>
  <c r="R77" i="31"/>
  <c r="Q77" i="31"/>
  <c r="P77" i="31"/>
  <c r="O77" i="31"/>
  <c r="N77" i="31"/>
  <c r="AF76" i="31"/>
  <c r="AD76" i="31"/>
  <c r="AC76" i="31"/>
  <c r="AB76" i="31"/>
  <c r="Z76" i="31"/>
  <c r="Y76" i="31"/>
  <c r="X76" i="31"/>
  <c r="V76" i="31"/>
  <c r="U76" i="31"/>
  <c r="T76" i="31"/>
  <c r="R76" i="31"/>
  <c r="Q76" i="31"/>
  <c r="P76" i="31"/>
  <c r="O76" i="31"/>
  <c r="O75" i="31" s="1"/>
  <c r="N76" i="31"/>
  <c r="AN67" i="31"/>
  <c r="AE67" i="31"/>
  <c r="AD67" i="31"/>
  <c r="AB67" i="31"/>
  <c r="AA67" i="31"/>
  <c r="Z67" i="31"/>
  <c r="X67" i="31"/>
  <c r="W67" i="31"/>
  <c r="V67" i="31"/>
  <c r="T67" i="31"/>
  <c r="S67" i="31"/>
  <c r="AM66" i="31"/>
  <c r="AL66" i="31"/>
  <c r="AD66" i="31"/>
  <c r="AC66" i="31"/>
  <c r="AB66" i="31"/>
  <c r="Z66" i="31"/>
  <c r="Y66" i="31"/>
  <c r="X66" i="31"/>
  <c r="X64" i="31" s="1"/>
  <c r="X16" i="31" s="1"/>
  <c r="V66" i="31"/>
  <c r="V64" i="31" s="1"/>
  <c r="V16" i="31" s="1"/>
  <c r="U66" i="31"/>
  <c r="T66" i="31"/>
  <c r="AK65" i="31"/>
  <c r="AN65" i="31"/>
  <c r="AE65" i="31"/>
  <c r="AD65" i="31"/>
  <c r="AB65" i="31"/>
  <c r="AB64" i="31" s="1"/>
  <c r="AB16" i="31" s="1"/>
  <c r="AA65" i="31"/>
  <c r="Z65" i="31"/>
  <c r="Z64" i="31" s="1"/>
  <c r="Z16" i="31" s="1"/>
  <c r="X65" i="31"/>
  <c r="W65" i="31"/>
  <c r="V65" i="31"/>
  <c r="T65" i="31"/>
  <c r="S65" i="31"/>
  <c r="AH64" i="31"/>
  <c r="AF64" i="31"/>
  <c r="AF16" i="31" s="1"/>
  <c r="AD64" i="31"/>
  <c r="AD16" i="31" s="1"/>
  <c r="T64" i="31"/>
  <c r="AN63" i="31"/>
  <c r="AE63" i="31"/>
  <c r="AD63" i="31"/>
  <c r="AB63" i="31"/>
  <c r="AA63" i="31"/>
  <c r="Z63" i="31"/>
  <c r="X63" i="31"/>
  <c r="W63" i="31"/>
  <c r="V63" i="31"/>
  <c r="T63" i="31"/>
  <c r="T61" i="31" s="1"/>
  <c r="T15" i="31" s="1"/>
  <c r="S63" i="31"/>
  <c r="AM62" i="31"/>
  <c r="AL62" i="31"/>
  <c r="AD62" i="31"/>
  <c r="AC62" i="31"/>
  <c r="AB62" i="31"/>
  <c r="Z62" i="31"/>
  <c r="Z61" i="31" s="1"/>
  <c r="Z15" i="31" s="1"/>
  <c r="Y62" i="31"/>
  <c r="X62" i="31"/>
  <c r="V62" i="31"/>
  <c r="V61" i="31" s="1"/>
  <c r="V15" i="31" s="1"/>
  <c r="U62" i="31"/>
  <c r="T62" i="31"/>
  <c r="AH61" i="31"/>
  <c r="AF61" i="31"/>
  <c r="AF15" i="31" s="1"/>
  <c r="AD61" i="31"/>
  <c r="AD15" i="31" s="1"/>
  <c r="AB61" i="31"/>
  <c r="AB15" i="31" s="1"/>
  <c r="X61" i="31"/>
  <c r="AM60" i="31"/>
  <c r="AN60" i="31"/>
  <c r="AL60" i="31"/>
  <c r="AD60" i="31"/>
  <c r="AC60" i="31"/>
  <c r="AB60" i="31"/>
  <c r="Z60" i="31"/>
  <c r="Y60" i="31"/>
  <c r="X60" i="31"/>
  <c r="V60" i="31"/>
  <c r="U60" i="31"/>
  <c r="T60" i="31"/>
  <c r="AN59" i="31"/>
  <c r="AE59" i="31"/>
  <c r="AJ59" i="31" s="1"/>
  <c r="AD59" i="31"/>
  <c r="AB59" i="31"/>
  <c r="AA59" i="31"/>
  <c r="Z59" i="31"/>
  <c r="X59" i="31"/>
  <c r="W59" i="31"/>
  <c r="V59" i="31"/>
  <c r="T59" i="31"/>
  <c r="S59" i="31"/>
  <c r="AM58" i="31"/>
  <c r="AN58" i="31"/>
  <c r="AL58" i="31"/>
  <c r="AD58" i="31"/>
  <c r="AC58" i="31"/>
  <c r="AB58" i="31"/>
  <c r="Z58" i="31"/>
  <c r="Y58" i="31"/>
  <c r="X58" i="31"/>
  <c r="V58" i="31"/>
  <c r="U58" i="31"/>
  <c r="T58" i="31"/>
  <c r="AN57" i="31"/>
  <c r="AE57" i="31"/>
  <c r="AJ57" i="31" s="1"/>
  <c r="AD57" i="31"/>
  <c r="AB57" i="31"/>
  <c r="AB55" i="31" s="1"/>
  <c r="AB14" i="31" s="1"/>
  <c r="AA57" i="31"/>
  <c r="Z57" i="31"/>
  <c r="X57" i="31"/>
  <c r="W57" i="31"/>
  <c r="V57" i="31"/>
  <c r="T57" i="31"/>
  <c r="S57" i="31"/>
  <c r="AM56" i="31"/>
  <c r="AL56" i="31"/>
  <c r="AD56" i="31"/>
  <c r="AC56" i="31"/>
  <c r="AB56" i="31"/>
  <c r="Z56" i="31"/>
  <c r="Z55" i="31" s="1"/>
  <c r="Z14" i="31" s="1"/>
  <c r="Y56" i="31"/>
  <c r="X56" i="31"/>
  <c r="V56" i="31"/>
  <c r="U56" i="31"/>
  <c r="T56" i="31"/>
  <c r="AH55" i="31"/>
  <c r="AH14" i="31" s="1"/>
  <c r="AM14" i="31" s="1"/>
  <c r="AG55" i="31"/>
  <c r="AF55" i="31"/>
  <c r="AF14" i="31" s="1"/>
  <c r="AL14" i="31" s="1"/>
  <c r="V55" i="31"/>
  <c r="T55" i="31"/>
  <c r="T14" i="31" s="1"/>
  <c r="AM54" i="31"/>
  <c r="AN54" i="31"/>
  <c r="AL54" i="31"/>
  <c r="AD54" i="31"/>
  <c r="AC54" i="31"/>
  <c r="AB54" i="31"/>
  <c r="Z54" i="31"/>
  <c r="Y54" i="31"/>
  <c r="X54" i="31"/>
  <c r="V54" i="31"/>
  <c r="U54" i="31"/>
  <c r="T54" i="31"/>
  <c r="AN53" i="31"/>
  <c r="AE53" i="31"/>
  <c r="AD53" i="31"/>
  <c r="AB53" i="31"/>
  <c r="AA53" i="31"/>
  <c r="Z53" i="31"/>
  <c r="X53" i="31"/>
  <c r="W53" i="31"/>
  <c r="V53" i="31"/>
  <c r="T53" i="31"/>
  <c r="S53" i="31"/>
  <c r="AM52" i="31"/>
  <c r="AN52" i="31"/>
  <c r="AL52" i="31"/>
  <c r="AD52" i="31"/>
  <c r="AC52" i="31"/>
  <c r="AB52" i="31"/>
  <c r="Z52" i="31"/>
  <c r="Y52" i="31"/>
  <c r="X52" i="31"/>
  <c r="V52" i="31"/>
  <c r="U52" i="31"/>
  <c r="T52" i="31"/>
  <c r="AN51" i="31"/>
  <c r="AE51" i="31"/>
  <c r="AD51" i="31"/>
  <c r="AB51" i="31"/>
  <c r="AA51" i="31"/>
  <c r="Z51" i="31"/>
  <c r="X51" i="31"/>
  <c r="W51" i="31"/>
  <c r="V51" i="31"/>
  <c r="T51" i="31"/>
  <c r="S51" i="31"/>
  <c r="AM50" i="31"/>
  <c r="AN50" i="31"/>
  <c r="AL50" i="31"/>
  <c r="AD50" i="31"/>
  <c r="AC50" i="31"/>
  <c r="AB50" i="31"/>
  <c r="Z50" i="31"/>
  <c r="Y50" i="31"/>
  <c r="X50" i="31"/>
  <c r="V50" i="31"/>
  <c r="U50" i="31"/>
  <c r="T50" i="31"/>
  <c r="AN49" i="31"/>
  <c r="AE49" i="31"/>
  <c r="AD49" i="31"/>
  <c r="AB49" i="31"/>
  <c r="AA49" i="31"/>
  <c r="Z49" i="31"/>
  <c r="X49" i="31"/>
  <c r="W49" i="31"/>
  <c r="V49" i="31"/>
  <c r="V47" i="31" s="1"/>
  <c r="T49" i="31"/>
  <c r="T47" i="31" s="1"/>
  <c r="T13" i="31" s="1"/>
  <c r="S49" i="31"/>
  <c r="AM48" i="31"/>
  <c r="AL48" i="31"/>
  <c r="AD48" i="31"/>
  <c r="AC48" i="31"/>
  <c r="AB48" i="31"/>
  <c r="Z48" i="31"/>
  <c r="Y48" i="31"/>
  <c r="X48" i="31"/>
  <c r="X47" i="31" s="1"/>
  <c r="X13" i="31" s="1"/>
  <c r="V48" i="31"/>
  <c r="U48" i="31"/>
  <c r="T48" i="31"/>
  <c r="AH47" i="31"/>
  <c r="AF47" i="31"/>
  <c r="AF13" i="31" s="1"/>
  <c r="AB47" i="31"/>
  <c r="AB13" i="31" s="1"/>
  <c r="Z47" i="31"/>
  <c r="Z13" i="31" s="1"/>
  <c r="AM46" i="31"/>
  <c r="AD46" i="31"/>
  <c r="AC46" i="31"/>
  <c r="AB46" i="31"/>
  <c r="Z46" i="31"/>
  <c r="Y46" i="31"/>
  <c r="X46" i="31"/>
  <c r="V46" i="31"/>
  <c r="U46" i="31"/>
  <c r="T46" i="31"/>
  <c r="AN45" i="31"/>
  <c r="AJ45" i="31"/>
  <c r="AM45" i="31"/>
  <c r="AE45" i="31"/>
  <c r="AD45" i="31"/>
  <c r="AB45" i="31"/>
  <c r="AA45" i="31"/>
  <c r="Z45" i="31"/>
  <c r="X45" i="31"/>
  <c r="W45" i="31"/>
  <c r="V45" i="31"/>
  <c r="T45" i="31"/>
  <c r="S45" i="31"/>
  <c r="AL44" i="31"/>
  <c r="AD44" i="31"/>
  <c r="AC44" i="31"/>
  <c r="AB44" i="31"/>
  <c r="Z44" i="31"/>
  <c r="Y44" i="31"/>
  <c r="X44" i="31"/>
  <c r="V44" i="31"/>
  <c r="U44" i="31"/>
  <c r="T44" i="31"/>
  <c r="AN43" i="31"/>
  <c r="AE43" i="31"/>
  <c r="AK43" i="31" s="1"/>
  <c r="AD43" i="31"/>
  <c r="AB43" i="31"/>
  <c r="AA43" i="31"/>
  <c r="Z43" i="31"/>
  <c r="X43" i="31"/>
  <c r="W43" i="31"/>
  <c r="V43" i="31"/>
  <c r="T43" i="31"/>
  <c r="T42" i="31" s="1"/>
  <c r="T12" i="31" s="1"/>
  <c r="S43" i="31"/>
  <c r="AI42" i="31"/>
  <c r="AG42" i="31"/>
  <c r="AM41" i="31"/>
  <c r="AE41" i="31"/>
  <c r="AJ41" i="31" s="1"/>
  <c r="AD41" i="31"/>
  <c r="AB41" i="31"/>
  <c r="AA41" i="31"/>
  <c r="Z41" i="31"/>
  <c r="X41" i="31"/>
  <c r="W41" i="31"/>
  <c r="V41" i="31"/>
  <c r="T41" i="31"/>
  <c r="S41" i="31"/>
  <c r="AL40" i="31"/>
  <c r="AM40" i="31"/>
  <c r="AD40" i="31"/>
  <c r="AC40" i="31"/>
  <c r="AB40" i="31"/>
  <c r="Z40" i="31"/>
  <c r="Y40" i="31"/>
  <c r="X40" i="31"/>
  <c r="V40" i="31"/>
  <c r="U40" i="31"/>
  <c r="T40" i="31"/>
  <c r="AL39" i="31"/>
  <c r="AJ39" i="31"/>
  <c r="AM39" i="31"/>
  <c r="AK39" i="31"/>
  <c r="AE39" i="31"/>
  <c r="AD39" i="31"/>
  <c r="AB39" i="31"/>
  <c r="AA39" i="31"/>
  <c r="Z39" i="31"/>
  <c r="X39" i="31"/>
  <c r="W39" i="31"/>
  <c r="V39" i="31"/>
  <c r="T39" i="31"/>
  <c r="S39" i="31"/>
  <c r="AM38" i="31"/>
  <c r="AD38" i="31"/>
  <c r="AC38" i="31"/>
  <c r="AB38" i="31"/>
  <c r="Z38" i="31"/>
  <c r="Z35" i="31" s="1"/>
  <c r="Z11" i="31" s="1"/>
  <c r="Y38" i="31"/>
  <c r="X38" i="31"/>
  <c r="V38" i="31"/>
  <c r="U38" i="31"/>
  <c r="T38" i="31"/>
  <c r="AL37" i="31"/>
  <c r="AE37" i="31"/>
  <c r="AK37" i="31" s="1"/>
  <c r="AD37" i="31"/>
  <c r="AB37" i="31"/>
  <c r="AA37" i="31"/>
  <c r="Z37" i="31"/>
  <c r="X37" i="31"/>
  <c r="W37" i="31"/>
  <c r="V37" i="31"/>
  <c r="T37" i="31"/>
  <c r="S37" i="31"/>
  <c r="AN36" i="31"/>
  <c r="AM36" i="31"/>
  <c r="AD36" i="31"/>
  <c r="AC36" i="31"/>
  <c r="AB36" i="31"/>
  <c r="Z36" i="31"/>
  <c r="Y36" i="31"/>
  <c r="X36" i="31"/>
  <c r="V36" i="31"/>
  <c r="U36" i="31"/>
  <c r="T36" i="31"/>
  <c r="AI35" i="31"/>
  <c r="AG35" i="31"/>
  <c r="AG11" i="31" s="1"/>
  <c r="AN34" i="31"/>
  <c r="AM34" i="31"/>
  <c r="AD34" i="31"/>
  <c r="AC34" i="31"/>
  <c r="AB34" i="31"/>
  <c r="Z34" i="31"/>
  <c r="Y34" i="31"/>
  <c r="X34" i="31"/>
  <c r="V34" i="31"/>
  <c r="U34" i="31"/>
  <c r="T34" i="31"/>
  <c r="AL33" i="31"/>
  <c r="AE33" i="31"/>
  <c r="AK33" i="31" s="1"/>
  <c r="AD33" i="31"/>
  <c r="AJ33" i="31" s="1"/>
  <c r="AB33" i="31"/>
  <c r="AA33" i="31"/>
  <c r="Z33" i="31"/>
  <c r="X33" i="31"/>
  <c r="W33" i="31"/>
  <c r="V33" i="31"/>
  <c r="T33" i="31"/>
  <c r="S33" i="31"/>
  <c r="AN32" i="31"/>
  <c r="AJ32" i="31"/>
  <c r="AM32" i="31"/>
  <c r="AD32" i="31"/>
  <c r="AC32" i="31"/>
  <c r="AB32" i="31"/>
  <c r="Z32" i="31"/>
  <c r="Y32" i="31"/>
  <c r="X32" i="31"/>
  <c r="V32" i="31"/>
  <c r="U32" i="31"/>
  <c r="T32" i="31"/>
  <c r="AL31" i="31"/>
  <c r="AH29" i="31"/>
  <c r="AE31" i="31"/>
  <c r="AK31" i="31" s="1"/>
  <c r="AD31" i="31"/>
  <c r="AJ31" i="31" s="1"/>
  <c r="AB31" i="31"/>
  <c r="AA31" i="31"/>
  <c r="Z31" i="31"/>
  <c r="Z29" i="31" s="1"/>
  <c r="Z10" i="31" s="1"/>
  <c r="X31" i="31"/>
  <c r="W31" i="31"/>
  <c r="V31" i="31"/>
  <c r="T31" i="31"/>
  <c r="S31" i="31"/>
  <c r="AN30" i="31"/>
  <c r="AM30" i="31"/>
  <c r="AD30" i="31"/>
  <c r="AC30" i="31"/>
  <c r="AB30" i="31"/>
  <c r="Z30" i="31"/>
  <c r="Y30" i="31"/>
  <c r="X30" i="31"/>
  <c r="V30" i="31"/>
  <c r="U30" i="31"/>
  <c r="T30" i="31"/>
  <c r="AI29" i="31"/>
  <c r="AG29" i="31"/>
  <c r="AN28" i="31"/>
  <c r="AM28" i="31"/>
  <c r="AD28" i="31"/>
  <c r="AC28" i="31"/>
  <c r="AB28" i="31"/>
  <c r="Z28" i="31"/>
  <c r="Y28" i="31"/>
  <c r="X28" i="31"/>
  <c r="V28" i="31"/>
  <c r="U28" i="31"/>
  <c r="T28" i="31"/>
  <c r="AL27" i="31"/>
  <c r="AK27" i="31"/>
  <c r="AE27" i="31"/>
  <c r="AD27" i="31"/>
  <c r="AB27" i="31"/>
  <c r="AA27" i="31"/>
  <c r="Z27" i="31"/>
  <c r="X27" i="31"/>
  <c r="W27" i="31"/>
  <c r="V27" i="31"/>
  <c r="T27" i="31"/>
  <c r="S27" i="31"/>
  <c r="AN26" i="31"/>
  <c r="AM26" i="31"/>
  <c r="AD26" i="31"/>
  <c r="AC26" i="31"/>
  <c r="AB26" i="31"/>
  <c r="Z26" i="31"/>
  <c r="Y26" i="31"/>
  <c r="X26" i="31"/>
  <c r="V26" i="31"/>
  <c r="U26" i="31"/>
  <c r="T26" i="31"/>
  <c r="AL25" i="31"/>
  <c r="AK25" i="31"/>
  <c r="AE25" i="31"/>
  <c r="AD25" i="31"/>
  <c r="AB25" i="31"/>
  <c r="AA25" i="31"/>
  <c r="Z25" i="31"/>
  <c r="Z23" i="31" s="1"/>
  <c r="Z9" i="31" s="1"/>
  <c r="X25" i="31"/>
  <c r="W25" i="31"/>
  <c r="V25" i="31"/>
  <c r="T25" i="31"/>
  <c r="S25" i="31"/>
  <c r="AN24" i="31"/>
  <c r="AM24" i="31"/>
  <c r="AD24" i="31"/>
  <c r="AC24" i="31"/>
  <c r="AB24" i="31"/>
  <c r="Z24" i="31"/>
  <c r="Y24" i="31"/>
  <c r="X24" i="31"/>
  <c r="V24" i="31"/>
  <c r="V23" i="31" s="1"/>
  <c r="V9" i="31" s="1"/>
  <c r="U24" i="31"/>
  <c r="T24" i="31"/>
  <c r="AI23" i="31"/>
  <c r="AH23" i="31"/>
  <c r="AG23" i="31"/>
  <c r="AN22" i="31"/>
  <c r="AM22" i="31"/>
  <c r="AD22" i="31"/>
  <c r="AC22" i="31"/>
  <c r="AB22" i="31"/>
  <c r="Z22" i="31"/>
  <c r="Y22" i="31"/>
  <c r="X22" i="31"/>
  <c r="V22" i="31"/>
  <c r="U22" i="31"/>
  <c r="T22" i="31"/>
  <c r="AL21" i="31"/>
  <c r="AK21" i="31"/>
  <c r="AE21" i="31"/>
  <c r="AD21" i="31"/>
  <c r="AB21" i="31"/>
  <c r="AA21" i="31"/>
  <c r="Z21" i="31"/>
  <c r="Z19" i="31" s="1"/>
  <c r="Z8" i="31" s="1"/>
  <c r="X21" i="31"/>
  <c r="W21" i="31"/>
  <c r="V21" i="31"/>
  <c r="T21" i="31"/>
  <c r="S21" i="31"/>
  <c r="AN20" i="31"/>
  <c r="AM20" i="31"/>
  <c r="AD20" i="31"/>
  <c r="AD19" i="31" s="1"/>
  <c r="AD8" i="31" s="1"/>
  <c r="AC20" i="31"/>
  <c r="AB20" i="31"/>
  <c r="AB19" i="31" s="1"/>
  <c r="Z20" i="31"/>
  <c r="Y20" i="31"/>
  <c r="X20" i="31"/>
  <c r="V20" i="31"/>
  <c r="V19" i="31" s="1"/>
  <c r="V8" i="31" s="1"/>
  <c r="U20" i="31"/>
  <c r="T20" i="31"/>
  <c r="AI19" i="31"/>
  <c r="AG19" i="31"/>
  <c r="AN18" i="31"/>
  <c r="AG69" i="31"/>
  <c r="AD18" i="31"/>
  <c r="AD7" i="31" s="1"/>
  <c r="AC18" i="31"/>
  <c r="AC7" i="31" s="1"/>
  <c r="AB18" i="31"/>
  <c r="Z18" i="31"/>
  <c r="Z7" i="31" s="1"/>
  <c r="Y18" i="31"/>
  <c r="X18" i="31"/>
  <c r="V18" i="31"/>
  <c r="U18" i="31"/>
  <c r="T18" i="31"/>
  <c r="AH16" i="31"/>
  <c r="T16" i="31"/>
  <c r="AH15" i="31"/>
  <c r="X15" i="31"/>
  <c r="AG14" i="31"/>
  <c r="V14" i="31"/>
  <c r="AH13" i="31"/>
  <c r="V13" i="31"/>
  <c r="AI12" i="31"/>
  <c r="AG12" i="31"/>
  <c r="AI11" i="31"/>
  <c r="AI10" i="31"/>
  <c r="AG10" i="31"/>
  <c r="AI9" i="31"/>
  <c r="AG9" i="31"/>
  <c r="AI8" i="31"/>
  <c r="AG8" i="31"/>
  <c r="AB8" i="31"/>
  <c r="AI7" i="31"/>
  <c r="AH7" i="31"/>
  <c r="AG7" i="31"/>
  <c r="AF7" i="31"/>
  <c r="Y7" i="31"/>
  <c r="V7" i="31"/>
  <c r="U7" i="31"/>
  <c r="AG69" i="32"/>
  <c r="AC69" i="32"/>
  <c r="Y69" i="32"/>
  <c r="U69" i="32"/>
  <c r="Q69" i="32"/>
  <c r="AN67" i="32"/>
  <c r="AJ67" i="32"/>
  <c r="AM67" i="32"/>
  <c r="AK67" i="32"/>
  <c r="AL66" i="32"/>
  <c r="AM66" i="32"/>
  <c r="AK66" i="32"/>
  <c r="AN65" i="32"/>
  <c r="AJ65" i="32"/>
  <c r="AM65" i="32"/>
  <c r="AL64" i="32"/>
  <c r="AK64" i="32"/>
  <c r="Z16" i="32"/>
  <c r="V16" i="32"/>
  <c r="R16" i="32"/>
  <c r="N16" i="32"/>
  <c r="AN63" i="32"/>
  <c r="AJ63" i="32"/>
  <c r="AM63" i="32"/>
  <c r="AL62" i="32"/>
  <c r="AK62" i="32"/>
  <c r="AJ62" i="32"/>
  <c r="AN61" i="32"/>
  <c r="AJ61" i="32"/>
  <c r="AM61" i="32"/>
  <c r="AB15" i="32"/>
  <c r="X15" i="32"/>
  <c r="T15" i="32"/>
  <c r="P15" i="32"/>
  <c r="AL60" i="32"/>
  <c r="AK60" i="32"/>
  <c r="AJ60" i="32"/>
  <c r="AN59" i="32"/>
  <c r="AJ59" i="32"/>
  <c r="AM59" i="32"/>
  <c r="AL58" i="32"/>
  <c r="AK58" i="32"/>
  <c r="AJ58" i="32"/>
  <c r="AN57" i="32"/>
  <c r="AJ57" i="32"/>
  <c r="AM57" i="32"/>
  <c r="AL56" i="32"/>
  <c r="AK56" i="32"/>
  <c r="AJ56" i="32"/>
  <c r="AN55" i="32"/>
  <c r="AJ55" i="32"/>
  <c r="AM55" i="32"/>
  <c r="AB14" i="32"/>
  <c r="X14" i="32"/>
  <c r="T14" i="32"/>
  <c r="P14" i="32"/>
  <c r="AL54" i="32"/>
  <c r="AK54" i="32"/>
  <c r="AJ54" i="32"/>
  <c r="AN53" i="32"/>
  <c r="AJ53" i="32"/>
  <c r="AM53" i="32"/>
  <c r="AL52" i="32"/>
  <c r="AK52" i="32"/>
  <c r="AJ52" i="32"/>
  <c r="AN51" i="32"/>
  <c r="AJ51" i="32"/>
  <c r="AM51" i="32"/>
  <c r="AL50" i="32"/>
  <c r="AK50" i="32"/>
  <c r="AJ50" i="32"/>
  <c r="AN49" i="32"/>
  <c r="AJ49" i="32"/>
  <c r="AM49" i="32"/>
  <c r="AL48" i="32"/>
  <c r="AK48" i="32"/>
  <c r="AJ48" i="32"/>
  <c r="AN47" i="32"/>
  <c r="AJ47" i="32"/>
  <c r="AM47" i="32"/>
  <c r="AB13" i="32"/>
  <c r="AL46" i="32"/>
  <c r="AK46" i="32"/>
  <c r="AJ46" i="32"/>
  <c r="AN45" i="32"/>
  <c r="AJ45" i="32"/>
  <c r="AM45" i="32"/>
  <c r="AL44" i="32"/>
  <c r="AK44" i="32"/>
  <c r="AJ44" i="32"/>
  <c r="AN43" i="32"/>
  <c r="AJ43" i="32"/>
  <c r="AM43" i="32"/>
  <c r="AL42" i="32"/>
  <c r="AK42" i="32"/>
  <c r="AJ42" i="32"/>
  <c r="Z12" i="32"/>
  <c r="V12" i="32"/>
  <c r="R12" i="32"/>
  <c r="N12" i="32"/>
  <c r="AN41" i="32"/>
  <c r="AJ41" i="32"/>
  <c r="AM41" i="32"/>
  <c r="AL40" i="32"/>
  <c r="AK40" i="32"/>
  <c r="AJ40" i="32"/>
  <c r="AN39" i="32"/>
  <c r="AJ39" i="32"/>
  <c r="AM39" i="32"/>
  <c r="AL38" i="32"/>
  <c r="AK38" i="32"/>
  <c r="AJ38" i="32"/>
  <c r="AN37" i="32"/>
  <c r="AJ37" i="32"/>
  <c r="AM37" i="32"/>
  <c r="AL36" i="32"/>
  <c r="AK36" i="32"/>
  <c r="AJ36" i="32"/>
  <c r="AN35" i="32"/>
  <c r="AJ35" i="32"/>
  <c r="AM35" i="32"/>
  <c r="AF11" i="32"/>
  <c r="AB11" i="32"/>
  <c r="X11" i="32"/>
  <c r="T11" i="32"/>
  <c r="P11" i="32"/>
  <c r="AL34" i="32"/>
  <c r="AK34" i="32"/>
  <c r="AN33" i="32"/>
  <c r="AJ33" i="32"/>
  <c r="AM33" i="32"/>
  <c r="AL33" i="32"/>
  <c r="AK33" i="32"/>
  <c r="AL32" i="32"/>
  <c r="AK32" i="32"/>
  <c r="AJ32" i="32"/>
  <c r="AN31" i="32"/>
  <c r="AJ31" i="32"/>
  <c r="AM31" i="32"/>
  <c r="AL30" i="32"/>
  <c r="AK30" i="32"/>
  <c r="AJ30" i="32"/>
  <c r="AN29" i="32"/>
  <c r="AJ29" i="32"/>
  <c r="AM29" i="32"/>
  <c r="AL28" i="32"/>
  <c r="AK28" i="32"/>
  <c r="AJ28" i="32"/>
  <c r="AN27" i="32"/>
  <c r="AJ27" i="32"/>
  <c r="AM27" i="32"/>
  <c r="AL26" i="32"/>
  <c r="AK26" i="32"/>
  <c r="AJ26" i="32"/>
  <c r="AN25" i="32"/>
  <c r="AJ25" i="32"/>
  <c r="AM25" i="32"/>
  <c r="AL24" i="32"/>
  <c r="AK24" i="32"/>
  <c r="AJ24" i="32"/>
  <c r="AN23" i="32"/>
  <c r="AJ23" i="32"/>
  <c r="AM23" i="32"/>
  <c r="AL22" i="32"/>
  <c r="AK22" i="32"/>
  <c r="AJ22" i="32"/>
  <c r="AN21" i="32"/>
  <c r="AJ21" i="32"/>
  <c r="AM21" i="32"/>
  <c r="AL20" i="32"/>
  <c r="AK20" i="32"/>
  <c r="AJ20" i="32"/>
  <c r="AN19" i="32"/>
  <c r="AJ19" i="32"/>
  <c r="AM19" i="32"/>
  <c r="AL18" i="32"/>
  <c r="AI69" i="32"/>
  <c r="AE69" i="32"/>
  <c r="AA69" i="32"/>
  <c r="Z69" i="32"/>
  <c r="W69" i="32"/>
  <c r="V69" i="32"/>
  <c r="S69" i="32"/>
  <c r="R69" i="32"/>
  <c r="O69" i="32"/>
  <c r="N69" i="32"/>
  <c r="AI16" i="32"/>
  <c r="AG16" i="32"/>
  <c r="AF16" i="32"/>
  <c r="AE16" i="32"/>
  <c r="AK16" i="32" s="1"/>
  <c r="AC16" i="32"/>
  <c r="AB16" i="32"/>
  <c r="AA16" i="32"/>
  <c r="Y16" i="32"/>
  <c r="X16" i="32"/>
  <c r="W16" i="32"/>
  <c r="U16" i="32"/>
  <c r="T16" i="32"/>
  <c r="S16" i="32"/>
  <c r="Q16" i="32"/>
  <c r="P16" i="32"/>
  <c r="O16" i="32"/>
  <c r="AI15" i="32"/>
  <c r="AH15" i="32"/>
  <c r="AM15" i="32" s="1"/>
  <c r="AG15" i="32"/>
  <c r="AE15" i="32"/>
  <c r="AD15" i="32"/>
  <c r="AC15" i="32"/>
  <c r="AA15" i="32"/>
  <c r="Z15" i="32"/>
  <c r="Y15" i="32"/>
  <c r="W15" i="32"/>
  <c r="V15" i="32"/>
  <c r="U15" i="32"/>
  <c r="S15" i="32"/>
  <c r="R15" i="32"/>
  <c r="Q15" i="32"/>
  <c r="O15" i="32"/>
  <c r="N15" i="32"/>
  <c r="AI14" i="32"/>
  <c r="AH14" i="32"/>
  <c r="AG14" i="32"/>
  <c r="AE14" i="32"/>
  <c r="AJ14" i="32" s="1"/>
  <c r="AD14" i="32"/>
  <c r="AC14" i="32"/>
  <c r="AA14" i="32"/>
  <c r="Z14" i="32"/>
  <c r="Y14" i="32"/>
  <c r="W14" i="32"/>
  <c r="V14" i="32"/>
  <c r="U14" i="32"/>
  <c r="S14" i="32"/>
  <c r="R14" i="32"/>
  <c r="Q14" i="32"/>
  <c r="O14" i="32"/>
  <c r="N14" i="32"/>
  <c r="AI13" i="32"/>
  <c r="AI6" i="32" s="1"/>
  <c r="AH13" i="32"/>
  <c r="AG13" i="32"/>
  <c r="AE13" i="32"/>
  <c r="AD13" i="32"/>
  <c r="AC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AI12" i="32"/>
  <c r="AG12" i="32"/>
  <c r="AF12" i="32"/>
  <c r="AL12" i="32" s="1"/>
  <c r="AE12" i="32"/>
  <c r="AC12" i="32"/>
  <c r="AB12" i="32"/>
  <c r="AA12" i="32"/>
  <c r="Y12" i="32"/>
  <c r="X12" i="32"/>
  <c r="W12" i="32"/>
  <c r="U12" i="32"/>
  <c r="T12" i="32"/>
  <c r="S12" i="32"/>
  <c r="Q12" i="32"/>
  <c r="P12" i="32"/>
  <c r="O12" i="32"/>
  <c r="AI11" i="32"/>
  <c r="AH11" i="32"/>
  <c r="AG11" i="32"/>
  <c r="AE11" i="32"/>
  <c r="AD11" i="32"/>
  <c r="AJ11" i="32" s="1"/>
  <c r="AC11" i="32"/>
  <c r="AA11" i="32"/>
  <c r="Z11" i="32"/>
  <c r="Y11" i="32"/>
  <c r="W11" i="32"/>
  <c r="V11" i="32"/>
  <c r="U11" i="32"/>
  <c r="S11" i="32"/>
  <c r="R11" i="32"/>
  <c r="Q11" i="32"/>
  <c r="O11" i="32"/>
  <c r="N11" i="32"/>
  <c r="AI10" i="32"/>
  <c r="AN10" i="32" s="1"/>
  <c r="AH10" i="32"/>
  <c r="AG10" i="32"/>
  <c r="AF10" i="32"/>
  <c r="AK10" i="32" s="1"/>
  <c r="AE10" i="32"/>
  <c r="AD10" i="32"/>
  <c r="AJ10" i="32" s="1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AI9" i="32"/>
  <c r="AH9" i="32"/>
  <c r="AG9" i="32"/>
  <c r="AL9" i="32" s="1"/>
  <c r="AF9" i="32"/>
  <c r="AE9" i="32"/>
  <c r="AJ9" i="32" s="1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AN8" i="32"/>
  <c r="AI8" i="32"/>
  <c r="AH8" i="32"/>
  <c r="AG8" i="32"/>
  <c r="AF8" i="32"/>
  <c r="AE8" i="32"/>
  <c r="AJ8" i="32" s="1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AI7" i="32"/>
  <c r="AH7" i="32"/>
  <c r="AG7" i="32"/>
  <c r="AG6" i="32" s="1"/>
  <c r="AF7" i="32"/>
  <c r="AK7" i="32" s="1"/>
  <c r="AE7" i="32"/>
  <c r="AJ7" i="32" s="1"/>
  <c r="AD7" i="32"/>
  <c r="AC7" i="32"/>
  <c r="AB7" i="32"/>
  <c r="AA7" i="32"/>
  <c r="Z7" i="32"/>
  <c r="Y7" i="32"/>
  <c r="Y6" i="32" s="1"/>
  <c r="X7" i="32"/>
  <c r="W7" i="32"/>
  <c r="V7" i="32"/>
  <c r="U7" i="32"/>
  <c r="T7" i="32"/>
  <c r="S7" i="32"/>
  <c r="R7" i="32"/>
  <c r="Q7" i="32"/>
  <c r="P7" i="32"/>
  <c r="O7" i="32"/>
  <c r="N7" i="32"/>
  <c r="I64" i="29"/>
  <c r="E62" i="29"/>
  <c r="U56" i="29"/>
  <c r="M48" i="29"/>
  <c r="E44" i="29"/>
  <c r="Q42" i="29"/>
  <c r="M40" i="29"/>
  <c r="AE32" i="29"/>
  <c r="AA32" i="29"/>
  <c r="AH32" i="29"/>
  <c r="AG32" i="29"/>
  <c r="AF32" i="29"/>
  <c r="AD32" i="29"/>
  <c r="AC32" i="29"/>
  <c r="AB32" i="29"/>
  <c r="Q64" i="29"/>
  <c r="P64" i="29"/>
  <c r="N64" i="29"/>
  <c r="M64" i="29"/>
  <c r="L64" i="29"/>
  <c r="J64" i="29"/>
  <c r="H64" i="29"/>
  <c r="F64" i="29"/>
  <c r="E64" i="29"/>
  <c r="D64" i="29"/>
  <c r="AE31" i="29"/>
  <c r="AA31" i="29"/>
  <c r="AH31" i="29"/>
  <c r="AD31" i="29"/>
  <c r="P63" i="29"/>
  <c r="N63" i="29"/>
  <c r="L63" i="29"/>
  <c r="K63" i="29"/>
  <c r="J63" i="29"/>
  <c r="H63" i="29"/>
  <c r="G63" i="29"/>
  <c r="F63" i="29"/>
  <c r="D63" i="29"/>
  <c r="C63" i="29"/>
  <c r="AE30" i="29"/>
  <c r="AA30" i="29"/>
  <c r="AG30" i="29"/>
  <c r="U64" i="29"/>
  <c r="Q62" i="29"/>
  <c r="N62" i="29"/>
  <c r="M62" i="29"/>
  <c r="L62" i="29"/>
  <c r="J62" i="29"/>
  <c r="I62" i="29"/>
  <c r="H62" i="29"/>
  <c r="F62" i="29"/>
  <c r="D62" i="29"/>
  <c r="W63" i="29"/>
  <c r="U63" i="29"/>
  <c r="S63" i="29"/>
  <c r="R63" i="29"/>
  <c r="Q61" i="29"/>
  <c r="O61" i="29"/>
  <c r="N61" i="29"/>
  <c r="M61" i="29"/>
  <c r="K61" i="29"/>
  <c r="J61" i="29"/>
  <c r="I61" i="29"/>
  <c r="G61" i="29"/>
  <c r="F61" i="29"/>
  <c r="E61" i="29"/>
  <c r="C61" i="29"/>
  <c r="AF28" i="29"/>
  <c r="AE28" i="29"/>
  <c r="AB28" i="29"/>
  <c r="AA28" i="29"/>
  <c r="W62" i="29"/>
  <c r="V62" i="29"/>
  <c r="U62" i="29"/>
  <c r="S62" i="29"/>
  <c r="R62" i="29"/>
  <c r="Q60" i="29"/>
  <c r="O60" i="29"/>
  <c r="N60" i="29"/>
  <c r="M60" i="29"/>
  <c r="K60" i="29"/>
  <c r="J60" i="29"/>
  <c r="I60" i="29"/>
  <c r="G60" i="29"/>
  <c r="F60" i="29"/>
  <c r="E60" i="29"/>
  <c r="C60" i="29"/>
  <c r="AF27" i="29"/>
  <c r="AE27" i="29"/>
  <c r="AB27" i="29"/>
  <c r="AA27" i="29"/>
  <c r="W61" i="29"/>
  <c r="V61" i="29"/>
  <c r="U61" i="29"/>
  <c r="S61" i="29"/>
  <c r="R61" i="29"/>
  <c r="Q59" i="29"/>
  <c r="O59" i="29"/>
  <c r="N59" i="29"/>
  <c r="M59" i="29"/>
  <c r="K59" i="29"/>
  <c r="J59" i="29"/>
  <c r="I59" i="29"/>
  <c r="G59" i="29"/>
  <c r="F59" i="29"/>
  <c r="E59" i="29"/>
  <c r="C59" i="29"/>
  <c r="AF26" i="29"/>
  <c r="AE26" i="29"/>
  <c r="AB26" i="29"/>
  <c r="AA26" i="29"/>
  <c r="W60" i="29"/>
  <c r="V60" i="29"/>
  <c r="U60" i="29"/>
  <c r="S60" i="29"/>
  <c r="R60" i="29"/>
  <c r="Q58" i="29"/>
  <c r="O58" i="29"/>
  <c r="N58" i="29"/>
  <c r="M58" i="29"/>
  <c r="K58" i="29"/>
  <c r="J58" i="29"/>
  <c r="I58" i="29"/>
  <c r="G58" i="29"/>
  <c r="F58" i="29"/>
  <c r="E58" i="29"/>
  <c r="C58" i="29"/>
  <c r="AF25" i="29"/>
  <c r="AE25" i="29"/>
  <c r="AB25" i="29"/>
  <c r="AA25" i="29"/>
  <c r="AH25" i="29"/>
  <c r="V59" i="29"/>
  <c r="U59" i="29"/>
  <c r="S59" i="29"/>
  <c r="R59" i="29"/>
  <c r="Q57" i="29"/>
  <c r="O57" i="29"/>
  <c r="N57" i="29"/>
  <c r="M57" i="29"/>
  <c r="K57" i="29"/>
  <c r="J57" i="29"/>
  <c r="I57" i="29"/>
  <c r="G57" i="29"/>
  <c r="F57" i="29"/>
  <c r="E57" i="29"/>
  <c r="C57" i="29"/>
  <c r="AF24" i="29"/>
  <c r="AE24" i="29"/>
  <c r="AB24" i="29"/>
  <c r="AA24" i="29"/>
  <c r="W58" i="29"/>
  <c r="V58" i="29"/>
  <c r="U58" i="29"/>
  <c r="S58" i="29"/>
  <c r="R58" i="29"/>
  <c r="Q56" i="29"/>
  <c r="O56" i="29"/>
  <c r="N56" i="29"/>
  <c r="M56" i="29"/>
  <c r="K56" i="29"/>
  <c r="J56" i="29"/>
  <c r="I56" i="29"/>
  <c r="G56" i="29"/>
  <c r="F56" i="29"/>
  <c r="E56" i="29"/>
  <c r="C56" i="29"/>
  <c r="AF23" i="29"/>
  <c r="AE23" i="29"/>
  <c r="AB23" i="29"/>
  <c r="AA23" i="29"/>
  <c r="AG23" i="29"/>
  <c r="S57" i="29"/>
  <c r="Q55" i="29"/>
  <c r="O55" i="29"/>
  <c r="N55" i="29"/>
  <c r="M55" i="29"/>
  <c r="K55" i="29"/>
  <c r="J55" i="29"/>
  <c r="I55" i="29"/>
  <c r="G55" i="29"/>
  <c r="F55" i="29"/>
  <c r="E55" i="29"/>
  <c r="C55" i="29"/>
  <c r="AF22" i="29"/>
  <c r="AE22" i="29"/>
  <c r="AB22" i="29"/>
  <c r="AA22" i="29"/>
  <c r="AH22" i="29"/>
  <c r="U54" i="29"/>
  <c r="AD22" i="29"/>
  <c r="Q54" i="29"/>
  <c r="O54" i="29"/>
  <c r="N54" i="29"/>
  <c r="M54" i="29"/>
  <c r="K54" i="29"/>
  <c r="J54" i="29"/>
  <c r="I54" i="29"/>
  <c r="G54" i="29"/>
  <c r="F54" i="29"/>
  <c r="E54" i="29"/>
  <c r="C54" i="29"/>
  <c r="AF15" i="29"/>
  <c r="AE15" i="29"/>
  <c r="AB15" i="29"/>
  <c r="AA15" i="29"/>
  <c r="AH15" i="29"/>
  <c r="V49" i="29"/>
  <c r="U49" i="29"/>
  <c r="S49" i="29"/>
  <c r="R49" i="29"/>
  <c r="Q49" i="29"/>
  <c r="O49" i="29"/>
  <c r="N49" i="29"/>
  <c r="M49" i="29"/>
  <c r="K49" i="29"/>
  <c r="J49" i="29"/>
  <c r="I49" i="29"/>
  <c r="G49" i="29"/>
  <c r="F49" i="29"/>
  <c r="E49" i="29"/>
  <c r="C49" i="29"/>
  <c r="AF14" i="29"/>
  <c r="AE14" i="29"/>
  <c r="AB14" i="29"/>
  <c r="AA14" i="29"/>
  <c r="W48" i="29"/>
  <c r="V48" i="29"/>
  <c r="U48" i="29"/>
  <c r="S48" i="29"/>
  <c r="R48" i="29"/>
  <c r="Q48" i="29"/>
  <c r="O48" i="29"/>
  <c r="N48" i="29"/>
  <c r="K48" i="29"/>
  <c r="J48" i="29"/>
  <c r="I48" i="29"/>
  <c r="G48" i="29"/>
  <c r="F48" i="29"/>
  <c r="E48" i="29"/>
  <c r="C48" i="29"/>
  <c r="AF13" i="29"/>
  <c r="AE13" i="29"/>
  <c r="AB13" i="29"/>
  <c r="AA13" i="29"/>
  <c r="W47" i="29"/>
  <c r="V47" i="29"/>
  <c r="U47" i="29"/>
  <c r="S47" i="29"/>
  <c r="R47" i="29"/>
  <c r="Q47" i="29"/>
  <c r="O47" i="29"/>
  <c r="N47" i="29"/>
  <c r="M47" i="29"/>
  <c r="K47" i="29"/>
  <c r="J47" i="29"/>
  <c r="I47" i="29"/>
  <c r="G47" i="29"/>
  <c r="F47" i="29"/>
  <c r="E47" i="29"/>
  <c r="C47" i="29"/>
  <c r="AF12" i="29"/>
  <c r="AE12" i="29"/>
  <c r="AB12" i="29"/>
  <c r="AA12" i="29"/>
  <c r="W46" i="29"/>
  <c r="V46" i="29"/>
  <c r="U46" i="29"/>
  <c r="S46" i="29"/>
  <c r="R46" i="29"/>
  <c r="Q46" i="29"/>
  <c r="O46" i="29"/>
  <c r="N46" i="29"/>
  <c r="M46" i="29"/>
  <c r="K46" i="29"/>
  <c r="J46" i="29"/>
  <c r="I46" i="29"/>
  <c r="G46" i="29"/>
  <c r="F46" i="29"/>
  <c r="E46" i="29"/>
  <c r="C46" i="29"/>
  <c r="AF11" i="29"/>
  <c r="AE11" i="29"/>
  <c r="AB11" i="29"/>
  <c r="AA11" i="29"/>
  <c r="AH11" i="29"/>
  <c r="V45" i="29"/>
  <c r="U45" i="29"/>
  <c r="S45" i="29"/>
  <c r="R45" i="29"/>
  <c r="Q45" i="29"/>
  <c r="Z11" i="29"/>
  <c r="N45" i="29"/>
  <c r="M45" i="29"/>
  <c r="K45" i="29"/>
  <c r="J45" i="29"/>
  <c r="I45" i="29"/>
  <c r="G45" i="29"/>
  <c r="F45" i="29"/>
  <c r="E45" i="29"/>
  <c r="C45" i="29"/>
  <c r="AF10" i="29"/>
  <c r="AB10" i="29"/>
  <c r="W44" i="29"/>
  <c r="V44" i="29"/>
  <c r="T44" i="29"/>
  <c r="S44" i="29"/>
  <c r="R44" i="29"/>
  <c r="Q44" i="29"/>
  <c r="O44" i="29"/>
  <c r="N44" i="29"/>
  <c r="M44" i="29"/>
  <c r="K44" i="29"/>
  <c r="J44" i="29"/>
  <c r="I44" i="29"/>
  <c r="G44" i="29"/>
  <c r="F44" i="29"/>
  <c r="C44" i="29"/>
  <c r="AF9" i="29"/>
  <c r="AB9" i="29"/>
  <c r="W43" i="29"/>
  <c r="V43" i="29"/>
  <c r="S43" i="29"/>
  <c r="R43" i="29"/>
  <c r="O43" i="29"/>
  <c r="N43" i="29"/>
  <c r="K43" i="29"/>
  <c r="J43" i="29"/>
  <c r="G43" i="29"/>
  <c r="F43" i="29"/>
  <c r="C43" i="29"/>
  <c r="AF8" i="29"/>
  <c r="AB8" i="29"/>
  <c r="W42" i="29"/>
  <c r="V42" i="29"/>
  <c r="U42" i="29"/>
  <c r="S42" i="29"/>
  <c r="R42" i="29"/>
  <c r="O42" i="29"/>
  <c r="N42" i="29"/>
  <c r="M42" i="29"/>
  <c r="K42" i="29"/>
  <c r="J42" i="29"/>
  <c r="I42" i="29"/>
  <c r="G42" i="29"/>
  <c r="F42" i="29"/>
  <c r="E42" i="29"/>
  <c r="C42" i="29"/>
  <c r="AF7" i="29"/>
  <c r="AB7" i="29"/>
  <c r="W41" i="29"/>
  <c r="V41" i="29"/>
  <c r="AD7" i="29"/>
  <c r="S41" i="29"/>
  <c r="R41" i="29"/>
  <c r="O41" i="29"/>
  <c r="N41" i="29"/>
  <c r="K41" i="29"/>
  <c r="J41" i="29"/>
  <c r="G41" i="29"/>
  <c r="F41" i="29"/>
  <c r="C41" i="29"/>
  <c r="AF6" i="29"/>
  <c r="AB6" i="29"/>
  <c r="W40" i="29"/>
  <c r="V40" i="29"/>
  <c r="U40" i="29"/>
  <c r="S40" i="29"/>
  <c r="R40" i="29"/>
  <c r="Q40" i="29"/>
  <c r="O40" i="29"/>
  <c r="N40" i="29"/>
  <c r="K40" i="29"/>
  <c r="J40" i="29"/>
  <c r="I40" i="29"/>
  <c r="G40" i="29"/>
  <c r="F40" i="29"/>
  <c r="E40" i="29"/>
  <c r="C40" i="29"/>
  <c r="AF5" i="29"/>
  <c r="AB5" i="29"/>
  <c r="AG5" i="29"/>
  <c r="V39" i="29"/>
  <c r="AD5" i="29"/>
  <c r="AC5" i="29"/>
  <c r="R39" i="29"/>
  <c r="O39" i="29"/>
  <c r="N39" i="29"/>
  <c r="K39" i="29"/>
  <c r="J39" i="29"/>
  <c r="G39" i="29"/>
  <c r="F39" i="29"/>
  <c r="C39" i="29"/>
  <c r="D211" i="30"/>
  <c r="E206" i="30"/>
  <c r="O199" i="30"/>
  <c r="N199" i="30"/>
  <c r="M199" i="30"/>
  <c r="L199" i="30"/>
  <c r="K199" i="30"/>
  <c r="J199" i="30"/>
  <c r="I199" i="30"/>
  <c r="H199" i="30"/>
  <c r="G199" i="30"/>
  <c r="F199" i="30"/>
  <c r="E199" i="30"/>
  <c r="D199" i="30"/>
  <c r="C199" i="30"/>
  <c r="O198" i="30"/>
  <c r="N198" i="30"/>
  <c r="M198" i="30"/>
  <c r="L198" i="30"/>
  <c r="K198" i="30"/>
  <c r="J198" i="30"/>
  <c r="I198" i="30"/>
  <c r="H198" i="30"/>
  <c r="G198" i="30"/>
  <c r="F198" i="30"/>
  <c r="E198" i="30"/>
  <c r="D198" i="30"/>
  <c r="C198" i="30"/>
  <c r="O197" i="30"/>
  <c r="N197" i="30"/>
  <c r="M197" i="30"/>
  <c r="L197" i="30"/>
  <c r="K197" i="30"/>
  <c r="J197" i="30"/>
  <c r="I197" i="30"/>
  <c r="H197" i="30"/>
  <c r="G197" i="30"/>
  <c r="F197" i="30"/>
  <c r="E197" i="30"/>
  <c r="D197" i="30"/>
  <c r="C197" i="30"/>
  <c r="O196" i="30"/>
  <c r="N196" i="30"/>
  <c r="M196" i="30"/>
  <c r="L196" i="30"/>
  <c r="K196" i="30"/>
  <c r="J196" i="30"/>
  <c r="I196" i="30"/>
  <c r="H196" i="30"/>
  <c r="G196" i="30"/>
  <c r="F196" i="30"/>
  <c r="E196" i="30"/>
  <c r="D196" i="30"/>
  <c r="C196" i="30"/>
  <c r="O195" i="30"/>
  <c r="N195" i="30"/>
  <c r="M195" i="30"/>
  <c r="L195" i="30"/>
  <c r="K195" i="30"/>
  <c r="J195" i="30"/>
  <c r="I195" i="30"/>
  <c r="H195" i="30"/>
  <c r="G195" i="30"/>
  <c r="F195" i="30"/>
  <c r="E195" i="30"/>
  <c r="D195" i="30"/>
  <c r="C195" i="30"/>
  <c r="O194" i="30"/>
  <c r="N194" i="30"/>
  <c r="M194" i="30"/>
  <c r="L194" i="30"/>
  <c r="K194" i="30"/>
  <c r="J194" i="30"/>
  <c r="I194" i="30"/>
  <c r="H194" i="30"/>
  <c r="G194" i="30"/>
  <c r="F194" i="30"/>
  <c r="E194" i="30"/>
  <c r="D194" i="30"/>
  <c r="C194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C192" i="30"/>
  <c r="O191" i="30"/>
  <c r="N191" i="30"/>
  <c r="M191" i="30"/>
  <c r="L191" i="30"/>
  <c r="K191" i="30"/>
  <c r="J191" i="30"/>
  <c r="I191" i="30"/>
  <c r="H191" i="30"/>
  <c r="G191" i="30"/>
  <c r="F191" i="30"/>
  <c r="E191" i="30"/>
  <c r="D191" i="30"/>
  <c r="C191" i="30"/>
  <c r="O190" i="30"/>
  <c r="N190" i="30"/>
  <c r="M190" i="30"/>
  <c r="L190" i="30"/>
  <c r="K190" i="30"/>
  <c r="J190" i="30"/>
  <c r="I190" i="30"/>
  <c r="H190" i="30"/>
  <c r="G190" i="30"/>
  <c r="F190" i="30"/>
  <c r="E190" i="30"/>
  <c r="D190" i="30"/>
  <c r="C190" i="30"/>
  <c r="O189" i="30"/>
  <c r="N189" i="30"/>
  <c r="M189" i="30"/>
  <c r="L189" i="30"/>
  <c r="K189" i="30"/>
  <c r="J189" i="30"/>
  <c r="I189" i="30"/>
  <c r="H189" i="30"/>
  <c r="G189" i="30"/>
  <c r="F189" i="30"/>
  <c r="E189" i="30"/>
  <c r="D189" i="30"/>
  <c r="C189" i="30"/>
  <c r="J78" i="30"/>
  <c r="G77" i="30"/>
  <c r="K73" i="30"/>
  <c r="H72" i="30"/>
  <c r="L68" i="30"/>
  <c r="M43" i="30"/>
  <c r="M42" i="30"/>
  <c r="E42" i="30"/>
  <c r="J41" i="30"/>
  <c r="O40" i="30"/>
  <c r="G40" i="30"/>
  <c r="L39" i="30"/>
  <c r="D39" i="30"/>
  <c r="I38" i="30"/>
  <c r="N37" i="30"/>
  <c r="F37" i="30"/>
  <c r="K36" i="30"/>
  <c r="C36" i="30"/>
  <c r="N78" i="30"/>
  <c r="L46" i="30"/>
  <c r="H46" i="30"/>
  <c r="D46" i="30"/>
  <c r="M45" i="30"/>
  <c r="I45" i="30"/>
  <c r="E45" i="30"/>
  <c r="N44" i="30"/>
  <c r="J44" i="30"/>
  <c r="F44" i="30"/>
  <c r="O43" i="30"/>
  <c r="M75" i="30"/>
  <c r="K43" i="30"/>
  <c r="G43" i="30"/>
  <c r="E75" i="30"/>
  <c r="C43" i="30"/>
  <c r="N74" i="30"/>
  <c r="L42" i="30"/>
  <c r="I42" i="30"/>
  <c r="H42" i="30"/>
  <c r="D42" i="30"/>
  <c r="N41" i="30"/>
  <c r="M41" i="30"/>
  <c r="I41" i="30"/>
  <c r="F41" i="30"/>
  <c r="E41" i="30"/>
  <c r="N40" i="30"/>
  <c r="K40" i="30"/>
  <c r="J40" i="30"/>
  <c r="F40" i="30"/>
  <c r="C40" i="30"/>
  <c r="O39" i="30"/>
  <c r="K39" i="30"/>
  <c r="H39" i="30"/>
  <c r="G39" i="30"/>
  <c r="C39" i="30"/>
  <c r="M38" i="30"/>
  <c r="L38" i="30"/>
  <c r="H38" i="30"/>
  <c r="E38" i="30"/>
  <c r="D38" i="30"/>
  <c r="O69" i="30"/>
  <c r="M37" i="30"/>
  <c r="J37" i="30"/>
  <c r="I37" i="30"/>
  <c r="E37" i="30"/>
  <c r="O36" i="30"/>
  <c r="N36" i="30"/>
  <c r="J36" i="30"/>
  <c r="G36" i="30"/>
  <c r="F36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O214" i="30"/>
  <c r="N214" i="30"/>
  <c r="M214" i="30"/>
  <c r="L214" i="30"/>
  <c r="K214" i="30"/>
  <c r="J214" i="30"/>
  <c r="I214" i="30"/>
  <c r="H214" i="30"/>
  <c r="G214" i="30"/>
  <c r="F214" i="30"/>
  <c r="E214" i="30"/>
  <c r="D214" i="30"/>
  <c r="C214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C213" i="30"/>
  <c r="O212" i="30"/>
  <c r="N212" i="30"/>
  <c r="M212" i="30"/>
  <c r="L212" i="30"/>
  <c r="K212" i="30"/>
  <c r="J212" i="30"/>
  <c r="I212" i="30"/>
  <c r="H212" i="30"/>
  <c r="G212" i="30"/>
  <c r="F212" i="30"/>
  <c r="E212" i="30"/>
  <c r="D212" i="30"/>
  <c r="C212" i="30"/>
  <c r="O211" i="30"/>
  <c r="N211" i="30"/>
  <c r="M211" i="30"/>
  <c r="L211" i="30"/>
  <c r="K211" i="30"/>
  <c r="J211" i="30"/>
  <c r="I211" i="30"/>
  <c r="H211" i="30"/>
  <c r="G211" i="30"/>
  <c r="F211" i="30"/>
  <c r="E211" i="30"/>
  <c r="C211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O209" i="30"/>
  <c r="N209" i="30"/>
  <c r="M209" i="30"/>
  <c r="L209" i="30"/>
  <c r="K209" i="30"/>
  <c r="J209" i="30"/>
  <c r="I209" i="30"/>
  <c r="H209" i="30"/>
  <c r="G209" i="30"/>
  <c r="F209" i="30"/>
  <c r="E209" i="30"/>
  <c r="D209" i="30"/>
  <c r="C209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O207" i="30"/>
  <c r="N207" i="30"/>
  <c r="M207" i="30"/>
  <c r="L207" i="30"/>
  <c r="K207" i="30"/>
  <c r="J207" i="30"/>
  <c r="I207" i="30"/>
  <c r="H207" i="30"/>
  <c r="G207" i="30"/>
  <c r="F207" i="30"/>
  <c r="E207" i="30"/>
  <c r="D207" i="30"/>
  <c r="C207" i="30"/>
  <c r="O206" i="30"/>
  <c r="N206" i="30"/>
  <c r="M206" i="30"/>
  <c r="L206" i="30"/>
  <c r="K206" i="30"/>
  <c r="J206" i="30"/>
  <c r="I206" i="30"/>
  <c r="H206" i="30"/>
  <c r="G206" i="30"/>
  <c r="F206" i="30"/>
  <c r="D206" i="30"/>
  <c r="C206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C205" i="30"/>
  <c r="R30" i="33"/>
  <c r="Q30" i="33"/>
  <c r="L27" i="33"/>
  <c r="H27" i="33"/>
  <c r="D27" i="33"/>
  <c r="R23" i="33"/>
  <c r="Q23" i="33"/>
  <c r="R11" i="33"/>
  <c r="R24" i="33" s="1"/>
  <c r="Q11" i="33"/>
  <c r="Q24" i="33" s="1"/>
  <c r="P11" i="33"/>
  <c r="P24" i="33" s="1"/>
  <c r="O11" i="33"/>
  <c r="O24" i="33" s="1"/>
  <c r="N11" i="33"/>
  <c r="N24" i="33" s="1"/>
  <c r="M11" i="33"/>
  <c r="M24" i="33" s="1"/>
  <c r="K10" i="33"/>
  <c r="K27" i="33" s="1"/>
  <c r="J10" i="33"/>
  <c r="J11" i="33" s="1"/>
  <c r="J24" i="33" s="1"/>
  <c r="I10" i="33"/>
  <c r="H10" i="33"/>
  <c r="G10" i="33"/>
  <c r="G27" i="33" s="1"/>
  <c r="F10" i="33"/>
  <c r="E10" i="33"/>
  <c r="E11" i="33" s="1"/>
  <c r="E24" i="33" s="1"/>
  <c r="D10" i="33"/>
  <c r="C10" i="33"/>
  <c r="C27" i="33" s="1"/>
  <c r="R9" i="33"/>
  <c r="R31" i="33" s="1"/>
  <c r="Q9" i="33"/>
  <c r="Q31" i="33" s="1"/>
  <c r="P9" i="33"/>
  <c r="P31" i="33" s="1"/>
  <c r="O9" i="33"/>
  <c r="O31" i="33" s="1"/>
  <c r="N9" i="33"/>
  <c r="N31" i="33" s="1"/>
  <c r="M26" i="33"/>
  <c r="L26" i="33"/>
  <c r="K9" i="33"/>
  <c r="K31" i="33" s="1"/>
  <c r="J26" i="33"/>
  <c r="I8" i="33"/>
  <c r="I26" i="33" s="1"/>
  <c r="H8" i="33"/>
  <c r="H26" i="33" s="1"/>
  <c r="G8" i="33"/>
  <c r="G26" i="33" s="1"/>
  <c r="F8" i="33"/>
  <c r="F26" i="33" s="1"/>
  <c r="E8" i="33"/>
  <c r="E26" i="33" s="1"/>
  <c r="D8" i="33"/>
  <c r="D26" i="33" s="1"/>
  <c r="C8" i="33"/>
  <c r="C26" i="33" s="1"/>
  <c r="Q6" i="33"/>
  <c r="R6" i="33" s="1"/>
  <c r="P6" i="33"/>
  <c r="O6" i="33"/>
  <c r="N6" i="33"/>
  <c r="M6" i="33"/>
  <c r="M7" i="33" s="1"/>
  <c r="M23" i="33" s="1"/>
  <c r="L6" i="33"/>
  <c r="L7" i="33" s="1"/>
  <c r="L23" i="33" s="1"/>
  <c r="K6" i="33"/>
  <c r="J6" i="33"/>
  <c r="J7" i="33" s="1"/>
  <c r="J23" i="33" s="1"/>
  <c r="I6" i="33"/>
  <c r="I7" i="33" s="1"/>
  <c r="I23" i="33" s="1"/>
  <c r="H6" i="33"/>
  <c r="G6" i="33"/>
  <c r="F6" i="33"/>
  <c r="E6" i="33"/>
  <c r="E7" i="33" s="1"/>
  <c r="E23" i="33" s="1"/>
  <c r="D6" i="33"/>
  <c r="D7" i="33" s="1"/>
  <c r="D23" i="33" s="1"/>
  <c r="C6" i="33"/>
  <c r="P4" i="33"/>
  <c r="Q4" i="33" s="1"/>
  <c r="R4" i="33" s="1"/>
  <c r="O4" i="33"/>
  <c r="O5" i="33" s="1"/>
  <c r="O30" i="33" s="1"/>
  <c r="N4" i="33"/>
  <c r="M4" i="33"/>
  <c r="L4" i="33"/>
  <c r="K4" i="33"/>
  <c r="K5" i="33" s="1"/>
  <c r="K30" i="33" s="1"/>
  <c r="J4" i="33"/>
  <c r="J5" i="33" s="1"/>
  <c r="J30" i="33" s="1"/>
  <c r="I4" i="33"/>
  <c r="H4" i="33"/>
  <c r="H5" i="33" s="1"/>
  <c r="H30" i="33" s="1"/>
  <c r="G4" i="33"/>
  <c r="G5" i="33" s="1"/>
  <c r="G30" i="33" s="1"/>
  <c r="F4" i="33"/>
  <c r="E4" i="33"/>
  <c r="D4" i="33"/>
  <c r="C4" i="33"/>
  <c r="AJ63" i="31" l="1"/>
  <c r="AK63" i="31"/>
  <c r="Z42" i="31"/>
  <c r="Z12" i="31" s="1"/>
  <c r="AE23" i="31"/>
  <c r="AJ23" i="31" s="1"/>
  <c r="AJ24" i="31"/>
  <c r="V29" i="31"/>
  <c r="V10" i="31" s="1"/>
  <c r="S6" i="32"/>
  <c r="Q6" i="32"/>
  <c r="AD47" i="31"/>
  <c r="AD13" i="31" s="1"/>
  <c r="AD23" i="31"/>
  <c r="AD9" i="31" s="1"/>
  <c r="X55" i="31"/>
  <c r="X14" i="31" s="1"/>
  <c r="AJ37" i="31"/>
  <c r="AD35" i="31"/>
  <c r="AD11" i="31" s="1"/>
  <c r="AD55" i="31"/>
  <c r="AD14" i="31" s="1"/>
  <c r="O6" i="32"/>
  <c r="AK8" i="32"/>
  <c r="AJ15" i="32"/>
  <c r="V35" i="31"/>
  <c r="V11" i="31" s="1"/>
  <c r="U23" i="31"/>
  <c r="U9" i="31" s="1"/>
  <c r="Y42" i="31"/>
  <c r="Y12" i="31" s="1"/>
  <c r="N7" i="33"/>
  <c r="N23" i="33" s="1"/>
  <c r="AL7" i="32"/>
  <c r="AC6" i="32"/>
  <c r="AA6" i="32"/>
  <c r="AB6" i="32"/>
  <c r="T29" i="31"/>
  <c r="T10" i="31" s="1"/>
  <c r="AB42" i="31"/>
  <c r="AB12" i="31" s="1"/>
  <c r="V42" i="31"/>
  <c r="V12" i="31" s="1"/>
  <c r="AC75" i="31"/>
  <c r="AJ28" i="31"/>
  <c r="Y47" i="31"/>
  <c r="Y13" i="31" s="1"/>
  <c r="Y64" i="31"/>
  <c r="Y16" i="31" s="1"/>
  <c r="I5" i="33"/>
  <c r="I30" i="33" s="1"/>
  <c r="K7" i="33"/>
  <c r="K23" i="33" s="1"/>
  <c r="D11" i="33"/>
  <c r="D24" i="33" s="1"/>
  <c r="L11" i="33"/>
  <c r="L24" i="33" s="1"/>
  <c r="N6" i="32"/>
  <c r="V6" i="32"/>
  <c r="AJ13" i="32"/>
  <c r="AB69" i="31"/>
  <c r="X35" i="31"/>
  <c r="X11" i="31" s="1"/>
  <c r="AK57" i="31"/>
  <c r="AK59" i="31"/>
  <c r="N75" i="31"/>
  <c r="X75" i="31"/>
  <c r="S19" i="31"/>
  <c r="S8" i="31" s="1"/>
  <c r="AA23" i="31"/>
  <c r="AA9" i="31" s="1"/>
  <c r="AJ26" i="31"/>
  <c r="Y29" i="31"/>
  <c r="Y10" i="31" s="1"/>
  <c r="S35" i="31"/>
  <c r="S11" i="31" s="1"/>
  <c r="AC47" i="31"/>
  <c r="AC13" i="31" s="1"/>
  <c r="AA55" i="31"/>
  <c r="AA14" i="31" s="1"/>
  <c r="Y61" i="31"/>
  <c r="Y15" i="31" s="1"/>
  <c r="AC64" i="31"/>
  <c r="AC16" i="31" s="1"/>
  <c r="F11" i="33"/>
  <c r="F24" i="33" s="1"/>
  <c r="AK9" i="32"/>
  <c r="AJ53" i="31"/>
  <c r="AA19" i="31"/>
  <c r="AA8" i="31" s="1"/>
  <c r="AA35" i="31"/>
  <c r="AA11" i="31" s="1"/>
  <c r="D5" i="33"/>
  <c r="D30" i="33" s="1"/>
  <c r="L5" i="33"/>
  <c r="L30" i="33" s="1"/>
  <c r="AL8" i="32"/>
  <c r="AN13" i="32"/>
  <c r="AN7" i="31"/>
  <c r="Y23" i="31"/>
  <c r="Y9" i="31" s="1"/>
  <c r="AE35" i="31"/>
  <c r="AC42" i="31"/>
  <c r="AC12" i="31" s="1"/>
  <c r="E5" i="33"/>
  <c r="E30" i="33" s="1"/>
  <c r="G7" i="33"/>
  <c r="G23" i="33" s="1"/>
  <c r="R6" i="32"/>
  <c r="AM8" i="32"/>
  <c r="AN14" i="32"/>
  <c r="U6" i="32"/>
  <c r="P6" i="32"/>
  <c r="X42" i="31"/>
  <c r="X12" i="31" s="1"/>
  <c r="AK53" i="31"/>
  <c r="R75" i="31"/>
  <c r="U19" i="31"/>
  <c r="U8" i="31" s="1"/>
  <c r="AC23" i="31"/>
  <c r="AC9" i="31" s="1"/>
  <c r="AC6" i="31" s="1"/>
  <c r="AJ34" i="31"/>
  <c r="S42" i="31"/>
  <c r="S12" i="31" s="1"/>
  <c r="AA47" i="31"/>
  <c r="AA13" i="31" s="1"/>
  <c r="AC55" i="31"/>
  <c r="AC14" i="31" s="1"/>
  <c r="W61" i="31"/>
  <c r="W15" i="31" s="1"/>
  <c r="F5" i="33"/>
  <c r="F30" i="33" s="1"/>
  <c r="N5" i="33"/>
  <c r="N30" i="33" s="1"/>
  <c r="H7" i="33"/>
  <c r="H23" i="33" s="1"/>
  <c r="P7" i="33"/>
  <c r="P23" i="33" s="1"/>
  <c r="I11" i="33"/>
  <c r="I24" i="33" s="1"/>
  <c r="AN7" i="32"/>
  <c r="AN9" i="32"/>
  <c r="AN15" i="32"/>
  <c r="AL16" i="32"/>
  <c r="T6" i="32"/>
  <c r="AJ21" i="31"/>
  <c r="AJ25" i="31"/>
  <c r="AJ27" i="31"/>
  <c r="T35" i="31"/>
  <c r="T11" i="31" s="1"/>
  <c r="AJ65" i="31"/>
  <c r="AD75" i="31"/>
  <c r="Y19" i="31"/>
  <c r="Y8" i="31" s="1"/>
  <c r="AA29" i="31"/>
  <c r="AA10" i="31" s="1"/>
  <c r="Y35" i="31"/>
  <c r="Y11" i="31" s="1"/>
  <c r="Y6" i="31" s="1"/>
  <c r="W42" i="31"/>
  <c r="W12" i="31" s="1"/>
  <c r="AA61" i="31"/>
  <c r="AA15" i="31" s="1"/>
  <c r="AL10" i="32"/>
  <c r="AJ49" i="31"/>
  <c r="AJ51" i="31"/>
  <c r="AJ22" i="31"/>
  <c r="S47" i="31"/>
  <c r="S13" i="31" s="1"/>
  <c r="U55" i="31"/>
  <c r="U14" i="31" s="1"/>
  <c r="F7" i="33"/>
  <c r="F23" i="33" s="1"/>
  <c r="AM10" i="32"/>
  <c r="W6" i="32"/>
  <c r="V6" i="31"/>
  <c r="AB75" i="31"/>
  <c r="AE19" i="31"/>
  <c r="AE8" i="31" s="1"/>
  <c r="AJ8" i="31" s="1"/>
  <c r="S29" i="31"/>
  <c r="S10" i="31" s="1"/>
  <c r="W47" i="31"/>
  <c r="W13" i="31" s="1"/>
  <c r="Y55" i="31"/>
  <c r="Y14" i="31" s="1"/>
  <c r="AA64" i="31"/>
  <c r="AA16" i="31" s="1"/>
  <c r="M5" i="33"/>
  <c r="M30" i="33" s="1"/>
  <c r="O7" i="33"/>
  <c r="O23" i="33" s="1"/>
  <c r="H11" i="33"/>
  <c r="H24" i="33" s="1"/>
  <c r="Z6" i="32"/>
  <c r="AM9" i="32"/>
  <c r="X19" i="31"/>
  <c r="X8" i="31" s="1"/>
  <c r="AK49" i="31"/>
  <c r="AK51" i="31"/>
  <c r="AJ67" i="31"/>
  <c r="W29" i="31"/>
  <c r="W10" i="31" s="1"/>
  <c r="U35" i="31"/>
  <c r="U11" i="31" s="1"/>
  <c r="AN11" i="32"/>
  <c r="X6" i="32"/>
  <c r="AK67" i="31"/>
  <c r="Y75" i="31"/>
  <c r="AC19" i="31"/>
  <c r="AC8" i="31" s="1"/>
  <c r="S23" i="31"/>
  <c r="S9" i="31" s="1"/>
  <c r="AE29" i="31"/>
  <c r="AE10" i="31" s="1"/>
  <c r="AJ10" i="31" s="1"/>
  <c r="AC35" i="31"/>
  <c r="AC11" i="31" s="1"/>
  <c r="AA42" i="31"/>
  <c r="AA12" i="31" s="1"/>
  <c r="AJ46" i="31"/>
  <c r="U47" i="31"/>
  <c r="U13" i="31" s="1"/>
  <c r="S55" i="31"/>
  <c r="S14" i="31" s="1"/>
  <c r="AK66" i="31"/>
  <c r="AJ66" i="31"/>
  <c r="AE64" i="31"/>
  <c r="Z6" i="31"/>
  <c r="AN29" i="31"/>
  <c r="AM29" i="31"/>
  <c r="AH10" i="31"/>
  <c r="AM10" i="31" s="1"/>
  <c r="AK62" i="31"/>
  <c r="AE61" i="31"/>
  <c r="AJ62" i="31"/>
  <c r="AN23" i="31"/>
  <c r="AM23" i="31"/>
  <c r="AL32" i="31"/>
  <c r="AK32" i="31"/>
  <c r="AA76" i="31"/>
  <c r="AA75" i="31" s="1"/>
  <c r="AA18" i="31"/>
  <c r="AK52" i="31"/>
  <c r="AJ52" i="31"/>
  <c r="AK56" i="31"/>
  <c r="AE55" i="31"/>
  <c r="AJ56" i="31"/>
  <c r="AK58" i="31"/>
  <c r="AJ58" i="31"/>
  <c r="N66" i="31"/>
  <c r="N62" i="31"/>
  <c r="N60" i="31"/>
  <c r="N58" i="31"/>
  <c r="N56" i="31"/>
  <c r="N54" i="31"/>
  <c r="N52" i="31"/>
  <c r="N50" i="31"/>
  <c r="N48" i="31"/>
  <c r="N67" i="31"/>
  <c r="N65" i="31"/>
  <c r="N63" i="31"/>
  <c r="N59" i="31"/>
  <c r="N57" i="31"/>
  <c r="N53" i="31"/>
  <c r="N51" i="31"/>
  <c r="N49" i="31"/>
  <c r="N45" i="31"/>
  <c r="N46" i="31"/>
  <c r="N41" i="31"/>
  <c r="N39" i="31"/>
  <c r="N38" i="31"/>
  <c r="N36" i="31"/>
  <c r="N34" i="31"/>
  <c r="N32" i="31"/>
  <c r="N30" i="31"/>
  <c r="N28" i="31"/>
  <c r="N26" i="31"/>
  <c r="N24" i="31"/>
  <c r="N22" i="31"/>
  <c r="N20" i="31"/>
  <c r="N43" i="31"/>
  <c r="N40" i="31"/>
  <c r="R66" i="31"/>
  <c r="R62" i="31"/>
  <c r="R60" i="31"/>
  <c r="R58" i="31"/>
  <c r="R56" i="31"/>
  <c r="R54" i="31"/>
  <c r="R52" i="31"/>
  <c r="R50" i="31"/>
  <c r="R48" i="31"/>
  <c r="R67" i="31"/>
  <c r="R65" i="31"/>
  <c r="R63" i="31"/>
  <c r="R59" i="31"/>
  <c r="R57" i="31"/>
  <c r="R53" i="31"/>
  <c r="R51" i="31"/>
  <c r="R49" i="31"/>
  <c r="R45" i="31"/>
  <c r="R43" i="31"/>
  <c r="R40" i="31"/>
  <c r="R38" i="31"/>
  <c r="R36" i="31"/>
  <c r="R34" i="31"/>
  <c r="R32" i="31"/>
  <c r="R30" i="31"/>
  <c r="R28" i="31"/>
  <c r="R26" i="31"/>
  <c r="R24" i="31"/>
  <c r="R22" i="31"/>
  <c r="R20" i="31"/>
  <c r="R44" i="31"/>
  <c r="R41" i="31"/>
  <c r="AL7" i="31"/>
  <c r="AH9" i="31"/>
  <c r="AM9" i="31" s="1"/>
  <c r="X69" i="31"/>
  <c r="T19" i="31"/>
  <c r="T8" i="31" s="1"/>
  <c r="AN21" i="31"/>
  <c r="AM21" i="31"/>
  <c r="AL22" i="31"/>
  <c r="AK22" i="31"/>
  <c r="AB23" i="31"/>
  <c r="AB9" i="31" s="1"/>
  <c r="N25" i="31"/>
  <c r="R27" i="31"/>
  <c r="AL30" i="31"/>
  <c r="AF29" i="31"/>
  <c r="AK30" i="31"/>
  <c r="AJ30" i="31"/>
  <c r="N33" i="31"/>
  <c r="AN37" i="31"/>
  <c r="AM37" i="31"/>
  <c r="AK38" i="31"/>
  <c r="AL38" i="31"/>
  <c r="R39" i="31"/>
  <c r="AK41" i="31"/>
  <c r="AL41" i="31"/>
  <c r="R46" i="31"/>
  <c r="AI61" i="31"/>
  <c r="AN62" i="31"/>
  <c r="AN66" i="31"/>
  <c r="AI64" i="31"/>
  <c r="AD69" i="31"/>
  <c r="Q38" i="31"/>
  <c r="S76" i="31"/>
  <c r="S75" i="31" s="1"/>
  <c r="S18" i="31"/>
  <c r="U75" i="31"/>
  <c r="AJ44" i="31"/>
  <c r="AE42" i="31"/>
  <c r="AK48" i="31"/>
  <c r="AE47" i="31"/>
  <c r="AJ48" i="31"/>
  <c r="AK60" i="31"/>
  <c r="AJ60" i="31"/>
  <c r="O67" i="31"/>
  <c r="O65" i="31"/>
  <c r="O63" i="31"/>
  <c r="O59" i="31"/>
  <c r="O57" i="31"/>
  <c r="O53" i="31"/>
  <c r="O51" i="31"/>
  <c r="O49" i="31"/>
  <c r="O66" i="31"/>
  <c r="O62" i="31"/>
  <c r="O45" i="31"/>
  <c r="O43" i="31"/>
  <c r="O41" i="31"/>
  <c r="O39" i="31"/>
  <c r="O54" i="31"/>
  <c r="O52" i="31"/>
  <c r="O50" i="31"/>
  <c r="O48" i="31"/>
  <c r="O46" i="31"/>
  <c r="O44" i="31"/>
  <c r="O40" i="31"/>
  <c r="O38" i="31"/>
  <c r="O36" i="31"/>
  <c r="O34" i="31"/>
  <c r="O32" i="31"/>
  <c r="O30" i="31"/>
  <c r="O28" i="31"/>
  <c r="O26" i="31"/>
  <c r="O24" i="31"/>
  <c r="O22" i="31"/>
  <c r="O20" i="31"/>
  <c r="O60" i="31"/>
  <c r="O58" i="31"/>
  <c r="O56" i="31"/>
  <c r="O37" i="31"/>
  <c r="O33" i="31"/>
  <c r="O31" i="31"/>
  <c r="O27" i="31"/>
  <c r="O25" i="31"/>
  <c r="O21" i="31"/>
  <c r="AM7" i="31"/>
  <c r="AE9" i="31"/>
  <c r="AJ9" i="31" s="1"/>
  <c r="T69" i="31"/>
  <c r="AH19" i="31"/>
  <c r="AL20" i="31"/>
  <c r="AF19" i="31"/>
  <c r="AK20" i="31"/>
  <c r="AJ20" i="31"/>
  <c r="X23" i="31"/>
  <c r="X9" i="31" s="1"/>
  <c r="R25" i="31"/>
  <c r="AN27" i="31"/>
  <c r="AM27" i="31"/>
  <c r="AL28" i="31"/>
  <c r="AK28" i="31"/>
  <c r="AB29" i="31"/>
  <c r="AB10" i="31" s="1"/>
  <c r="N31" i="31"/>
  <c r="R33" i="31"/>
  <c r="AH35" i="31"/>
  <c r="AL36" i="31"/>
  <c r="AF35" i="31"/>
  <c r="AK36" i="31"/>
  <c r="AJ36" i="31"/>
  <c r="AJ43" i="31"/>
  <c r="AD42" i="31"/>
  <c r="AD12" i="31" s="1"/>
  <c r="AM43" i="31"/>
  <c r="AH42" i="31"/>
  <c r="AL24" i="31"/>
  <c r="AF23" i="31"/>
  <c r="AK24" i="31"/>
  <c r="AN31" i="31"/>
  <c r="AM31" i="31"/>
  <c r="W76" i="31"/>
  <c r="W75" i="31" s="1"/>
  <c r="W18" i="31"/>
  <c r="AE76" i="31"/>
  <c r="AE75" i="31" s="1"/>
  <c r="AE18" i="31"/>
  <c r="AJ19" i="31"/>
  <c r="AE11" i="31"/>
  <c r="AJ11" i="31" s="1"/>
  <c r="AJ35" i="31"/>
  <c r="AK50" i="31"/>
  <c r="AJ50" i="31"/>
  <c r="AK54" i="31"/>
  <c r="AJ54" i="31"/>
  <c r="U64" i="31"/>
  <c r="U16" i="31" s="1"/>
  <c r="U6" i="31" s="1"/>
  <c r="T7" i="31"/>
  <c r="X7" i="31"/>
  <c r="AB7" i="31"/>
  <c r="AF69" i="31"/>
  <c r="AL18" i="31"/>
  <c r="N21" i="31"/>
  <c r="T23" i="31"/>
  <c r="T9" i="31" s="1"/>
  <c r="AN25" i="31"/>
  <c r="AM25" i="31"/>
  <c r="AL26" i="31"/>
  <c r="AK26" i="31"/>
  <c r="AD29" i="31"/>
  <c r="AD10" i="31" s="1"/>
  <c r="AD6" i="31" s="1"/>
  <c r="X29" i="31"/>
  <c r="X10" i="31" s="1"/>
  <c r="R31" i="31"/>
  <c r="AN33" i="31"/>
  <c r="AM33" i="31"/>
  <c r="AL34" i="31"/>
  <c r="AK34" i="31"/>
  <c r="AB35" i="31"/>
  <c r="AB11" i="31" s="1"/>
  <c r="N37" i="31"/>
  <c r="U69" i="31"/>
  <c r="Y69" i="31"/>
  <c r="AC69" i="31"/>
  <c r="AL69" i="31"/>
  <c r="AN39" i="31"/>
  <c r="AK40" i="31"/>
  <c r="AN44" i="31"/>
  <c r="AM44" i="31"/>
  <c r="AM65" i="31"/>
  <c r="AG64" i="31"/>
  <c r="AL65" i="31"/>
  <c r="V69" i="31"/>
  <c r="Z69" i="31"/>
  <c r="AH69" i="31"/>
  <c r="AM69" i="31" s="1"/>
  <c r="AN38" i="31"/>
  <c r="AN41" i="31"/>
  <c r="AL45" i="31"/>
  <c r="AK45" i="31"/>
  <c r="AK46" i="31"/>
  <c r="AI69" i="31"/>
  <c r="AN69" i="31" s="1"/>
  <c r="AM18" i="31"/>
  <c r="AN40" i="31"/>
  <c r="AF42" i="31"/>
  <c r="AL43" i="31"/>
  <c r="AK44" i="31"/>
  <c r="AM63" i="31"/>
  <c r="AL63" i="31"/>
  <c r="AG61" i="31"/>
  <c r="AM67" i="31"/>
  <c r="AL67" i="31"/>
  <c r="AN46" i="31"/>
  <c r="AI55" i="31"/>
  <c r="AN56" i="31"/>
  <c r="AM57" i="31"/>
  <c r="AL57" i="31"/>
  <c r="AM59" i="31"/>
  <c r="AL59" i="31"/>
  <c r="T75" i="31"/>
  <c r="AI47" i="31"/>
  <c r="AN48" i="31"/>
  <c r="AM49" i="31"/>
  <c r="AL49" i="31"/>
  <c r="AM51" i="31"/>
  <c r="AL51" i="31"/>
  <c r="AM53" i="31"/>
  <c r="AL53" i="31"/>
  <c r="AM55" i="31"/>
  <c r="AL55" i="31"/>
  <c r="P75" i="31"/>
  <c r="P65" i="31" s="1"/>
  <c r="Z75" i="31"/>
  <c r="AF75" i="31"/>
  <c r="Q75" i="31"/>
  <c r="Q58" i="31" s="1"/>
  <c r="AL46" i="31"/>
  <c r="AG47" i="31"/>
  <c r="V75" i="31"/>
  <c r="AK11" i="32"/>
  <c r="AL11" i="32"/>
  <c r="AN18" i="32"/>
  <c r="AH69" i="32"/>
  <c r="AM69" i="32" s="1"/>
  <c r="AM18" i="32"/>
  <c r="AN26" i="32"/>
  <c r="AM26" i="32"/>
  <c r="AL27" i="32"/>
  <c r="AK27" i="32"/>
  <c r="AN42" i="32"/>
  <c r="AM42" i="32"/>
  <c r="AN50" i="32"/>
  <c r="AM50" i="32"/>
  <c r="AM7" i="32"/>
  <c r="AM11" i="32"/>
  <c r="AK12" i="32"/>
  <c r="AM13" i="32"/>
  <c r="AN69" i="32"/>
  <c r="AN20" i="32"/>
  <c r="AM20" i="32"/>
  <c r="AL21" i="32"/>
  <c r="AK21" i="32"/>
  <c r="AN28" i="32"/>
  <c r="AM28" i="32"/>
  <c r="AL29" i="32"/>
  <c r="AK29" i="32"/>
  <c r="AJ34" i="32"/>
  <c r="AN36" i="32"/>
  <c r="AM36" i="32"/>
  <c r="AL37" i="32"/>
  <c r="AK37" i="32"/>
  <c r="AN44" i="32"/>
  <c r="AM44" i="32"/>
  <c r="AL45" i="32"/>
  <c r="AK45" i="32"/>
  <c r="AN52" i="32"/>
  <c r="AM52" i="32"/>
  <c r="AL53" i="32"/>
  <c r="AK53" i="32"/>
  <c r="AN60" i="32"/>
  <c r="AM60" i="32"/>
  <c r="AL61" i="32"/>
  <c r="AK61" i="32"/>
  <c r="AF15" i="32"/>
  <c r="AK15" i="32" s="1"/>
  <c r="AJ66" i="32"/>
  <c r="AN66" i="32"/>
  <c r="AL67" i="32"/>
  <c r="AJ18" i="32"/>
  <c r="AD69" i="32"/>
  <c r="AJ69" i="32" s="1"/>
  <c r="AL19" i="32"/>
  <c r="AK19" i="32"/>
  <c r="AN34" i="32"/>
  <c r="AM34" i="32"/>
  <c r="AL43" i="32"/>
  <c r="AK43" i="32"/>
  <c r="AL51" i="32"/>
  <c r="AK51" i="32"/>
  <c r="AL59" i="32"/>
  <c r="AK59" i="32"/>
  <c r="AD12" i="32"/>
  <c r="AJ12" i="32" s="1"/>
  <c r="AH12" i="32"/>
  <c r="P69" i="32"/>
  <c r="T69" i="32"/>
  <c r="X69" i="32"/>
  <c r="AB69" i="32"/>
  <c r="AF69" i="32"/>
  <c r="AK69" i="32" s="1"/>
  <c r="AN22" i="32"/>
  <c r="AM22" i="32"/>
  <c r="AL23" i="32"/>
  <c r="AK23" i="32"/>
  <c r="AN30" i="32"/>
  <c r="AM30" i="32"/>
  <c r="AL31" i="32"/>
  <c r="AK31" i="32"/>
  <c r="AN38" i="32"/>
  <c r="AM38" i="32"/>
  <c r="AL39" i="32"/>
  <c r="AK39" i="32"/>
  <c r="AN46" i="32"/>
  <c r="AM46" i="32"/>
  <c r="AL47" i="32"/>
  <c r="AK47" i="32"/>
  <c r="AF13" i="32"/>
  <c r="AK13" i="32" s="1"/>
  <c r="AN54" i="32"/>
  <c r="AM54" i="32"/>
  <c r="AF14" i="32"/>
  <c r="AK14" i="32" s="1"/>
  <c r="AL55" i="32"/>
  <c r="AK55" i="32"/>
  <c r="AN62" i="32"/>
  <c r="AM62" i="32"/>
  <c r="AL63" i="32"/>
  <c r="AK63" i="32"/>
  <c r="AL69" i="32"/>
  <c r="AL15" i="32"/>
  <c r="AL35" i="32"/>
  <c r="AK35" i="32"/>
  <c r="AN58" i="32"/>
  <c r="AM58" i="32"/>
  <c r="AE6" i="32"/>
  <c r="AM14" i="32"/>
  <c r="AN24" i="32"/>
  <c r="AM24" i="32"/>
  <c r="AL25" i="32"/>
  <c r="AK25" i="32"/>
  <c r="AN32" i="32"/>
  <c r="AM32" i="32"/>
  <c r="AN40" i="32"/>
  <c r="AM40" i="32"/>
  <c r="AL41" i="32"/>
  <c r="AK41" i="32"/>
  <c r="AN48" i="32"/>
  <c r="AM48" i="32"/>
  <c r="AL49" i="32"/>
  <c r="AK49" i="32"/>
  <c r="AN56" i="32"/>
  <c r="AM56" i="32"/>
  <c r="AL57" i="32"/>
  <c r="AK57" i="32"/>
  <c r="AJ64" i="32"/>
  <c r="AD16" i="32"/>
  <c r="AJ16" i="32" s="1"/>
  <c r="AN64" i="32"/>
  <c r="AM64" i="32"/>
  <c r="AH16" i="32"/>
  <c r="AM16" i="32" s="1"/>
  <c r="AL65" i="32"/>
  <c r="AK65" i="32"/>
  <c r="AK18" i="32"/>
  <c r="X44" i="29"/>
  <c r="AC10" i="29"/>
  <c r="AG10" i="29"/>
  <c r="D45" i="29"/>
  <c r="H45" i="29"/>
  <c r="L45" i="29"/>
  <c r="P45" i="29"/>
  <c r="T45" i="29"/>
  <c r="X45" i="29"/>
  <c r="AC11" i="29"/>
  <c r="AG11" i="29"/>
  <c r="D46" i="29"/>
  <c r="H46" i="29"/>
  <c r="L46" i="29"/>
  <c r="P46" i="29"/>
  <c r="T46" i="29"/>
  <c r="X46" i="29"/>
  <c r="AC12" i="29"/>
  <c r="AG12" i="29"/>
  <c r="D47" i="29"/>
  <c r="H47" i="29"/>
  <c r="L47" i="29"/>
  <c r="P47" i="29"/>
  <c r="T47" i="29"/>
  <c r="X47" i="29"/>
  <c r="AC13" i="29"/>
  <c r="AG13" i="29"/>
  <c r="D48" i="29"/>
  <c r="H48" i="29"/>
  <c r="L48" i="29"/>
  <c r="P48" i="29"/>
  <c r="T48" i="29"/>
  <c r="X48" i="29"/>
  <c r="AC14" i="29"/>
  <c r="AG14" i="29"/>
  <c r="D49" i="29"/>
  <c r="H49" i="29"/>
  <c r="L49" i="29"/>
  <c r="P49" i="29"/>
  <c r="T49" i="29"/>
  <c r="X49" i="29"/>
  <c r="AC15" i="29"/>
  <c r="AG15" i="29"/>
  <c r="D54" i="29"/>
  <c r="H54" i="29"/>
  <c r="L54" i="29"/>
  <c r="P54" i="29"/>
  <c r="T56" i="29"/>
  <c r="T54" i="29"/>
  <c r="X56" i="29"/>
  <c r="X54" i="29"/>
  <c r="AC22" i="29"/>
  <c r="AG22" i="29"/>
  <c r="D55" i="29"/>
  <c r="H55" i="29"/>
  <c r="L55" i="29"/>
  <c r="P55" i="29"/>
  <c r="T57" i="29"/>
  <c r="T55" i="29"/>
  <c r="X57" i="29"/>
  <c r="X55" i="29"/>
  <c r="AC23" i="29"/>
  <c r="D56" i="29"/>
  <c r="H56" i="29"/>
  <c r="L56" i="29"/>
  <c r="P56" i="29"/>
  <c r="T58" i="29"/>
  <c r="X58" i="29"/>
  <c r="AC24" i="29"/>
  <c r="AG24" i="29"/>
  <c r="D57" i="29"/>
  <c r="H57" i="29"/>
  <c r="L57" i="29"/>
  <c r="P57" i="29"/>
  <c r="T59" i="29"/>
  <c r="X59" i="29"/>
  <c r="AC25" i="29"/>
  <c r="AG25" i="29"/>
  <c r="D58" i="29"/>
  <c r="H58" i="29"/>
  <c r="L58" i="29"/>
  <c r="P58" i="29"/>
  <c r="T60" i="29"/>
  <c r="X60" i="29"/>
  <c r="AC26" i="29"/>
  <c r="AG26" i="29"/>
  <c r="D59" i="29"/>
  <c r="H59" i="29"/>
  <c r="L59" i="29"/>
  <c r="P59" i="29"/>
  <c r="T61" i="29"/>
  <c r="X61" i="29"/>
  <c r="AC27" i="29"/>
  <c r="AG27" i="29"/>
  <c r="D60" i="29"/>
  <c r="H60" i="29"/>
  <c r="L60" i="29"/>
  <c r="P60" i="29"/>
  <c r="T62" i="29"/>
  <c r="X62" i="29"/>
  <c r="AC28" i="29"/>
  <c r="AG28" i="29"/>
  <c r="D61" i="29"/>
  <c r="H61" i="29"/>
  <c r="L61" i="29"/>
  <c r="P61" i="29"/>
  <c r="Z29" i="29"/>
  <c r="T63" i="29"/>
  <c r="AD29" i="29"/>
  <c r="X63" i="29"/>
  <c r="AH29" i="29"/>
  <c r="AE29" i="29"/>
  <c r="P62" i="29"/>
  <c r="Z30" i="29"/>
  <c r="T64" i="29"/>
  <c r="AD30" i="29"/>
  <c r="X64" i="29"/>
  <c r="AH30" i="29"/>
  <c r="W39" i="29"/>
  <c r="W45" i="29"/>
  <c r="S55" i="29"/>
  <c r="W59" i="29"/>
  <c r="W55" i="29"/>
  <c r="W57" i="29"/>
  <c r="AC29" i="29"/>
  <c r="S39" i="29"/>
  <c r="O45" i="29"/>
  <c r="W49" i="29"/>
  <c r="H39" i="29"/>
  <c r="P39" i="29"/>
  <c r="X39" i="29"/>
  <c r="H40" i="29"/>
  <c r="P40" i="29"/>
  <c r="T40" i="29"/>
  <c r="X40" i="29"/>
  <c r="AC6" i="29"/>
  <c r="AG6" i="29"/>
  <c r="D41" i="29"/>
  <c r="H41" i="29"/>
  <c r="L41" i="29"/>
  <c r="P41" i="29"/>
  <c r="X41" i="29"/>
  <c r="AC7" i="29"/>
  <c r="AG7" i="29"/>
  <c r="D42" i="29"/>
  <c r="H42" i="29"/>
  <c r="L42" i="29"/>
  <c r="P42" i="29"/>
  <c r="T42" i="29"/>
  <c r="X42" i="29"/>
  <c r="AC8" i="29"/>
  <c r="AG8" i="29"/>
  <c r="D43" i="29"/>
  <c r="H43" i="29"/>
  <c r="L43" i="29"/>
  <c r="P43" i="29"/>
  <c r="T43" i="29"/>
  <c r="X43" i="29"/>
  <c r="AC9" i="29"/>
  <c r="AG9" i="29"/>
  <c r="D44" i="29"/>
  <c r="H44" i="29"/>
  <c r="L44" i="29"/>
  <c r="P44" i="29"/>
  <c r="E39" i="29"/>
  <c r="I39" i="29"/>
  <c r="M39" i="29"/>
  <c r="Q39" i="29"/>
  <c r="U39" i="29"/>
  <c r="Z5" i="29"/>
  <c r="AH5" i="29"/>
  <c r="Z6" i="29"/>
  <c r="AD6" i="29"/>
  <c r="AH6" i="29"/>
  <c r="E41" i="29"/>
  <c r="I41" i="29"/>
  <c r="M41" i="29"/>
  <c r="Q41" i="29"/>
  <c r="U41" i="29"/>
  <c r="Z7" i="29"/>
  <c r="AH7" i="29"/>
  <c r="Z8" i="29"/>
  <c r="AD8" i="29"/>
  <c r="AH8" i="29"/>
  <c r="E43" i="29"/>
  <c r="I43" i="29"/>
  <c r="M43" i="29"/>
  <c r="Q43" i="29"/>
  <c r="U43" i="29"/>
  <c r="Z9" i="29"/>
  <c r="AD9" i="29"/>
  <c r="AH9" i="29"/>
  <c r="Z10" i="29"/>
  <c r="AD10" i="29"/>
  <c r="AH10" i="29"/>
  <c r="AD11" i="29"/>
  <c r="Z12" i="29"/>
  <c r="AD12" i="29"/>
  <c r="AH12" i="29"/>
  <c r="Z13" i="29"/>
  <c r="AD13" i="29"/>
  <c r="AH13" i="29"/>
  <c r="Z14" i="29"/>
  <c r="AD14" i="29"/>
  <c r="AH14" i="29"/>
  <c r="Z15" i="29"/>
  <c r="AD15" i="29"/>
  <c r="Z22" i="29"/>
  <c r="U57" i="29"/>
  <c r="U55" i="29"/>
  <c r="Z23" i="29"/>
  <c r="AD23" i="29"/>
  <c r="AH23" i="29"/>
  <c r="Z24" i="29"/>
  <c r="AD24" i="29"/>
  <c r="AH24" i="29"/>
  <c r="Z25" i="29"/>
  <c r="AD25" i="29"/>
  <c r="Z26" i="29"/>
  <c r="AD26" i="29"/>
  <c r="AH26" i="29"/>
  <c r="Z27" i="29"/>
  <c r="AD27" i="29"/>
  <c r="AH27" i="29"/>
  <c r="Z28" i="29"/>
  <c r="AD28" i="29"/>
  <c r="AH28" i="29"/>
  <c r="AA29" i="29"/>
  <c r="AG29" i="29"/>
  <c r="AC31" i="29"/>
  <c r="AB31" i="29"/>
  <c r="AG31" i="29"/>
  <c r="AF31" i="29"/>
  <c r="O63" i="29"/>
  <c r="S56" i="29"/>
  <c r="S54" i="29"/>
  <c r="W56" i="29"/>
  <c r="W54" i="29"/>
  <c r="U44" i="29"/>
  <c r="D39" i="29"/>
  <c r="L39" i="29"/>
  <c r="T39" i="29"/>
  <c r="D40" i="29"/>
  <c r="L40" i="29"/>
  <c r="T41" i="29"/>
  <c r="AA5" i="29"/>
  <c r="AE5" i="29"/>
  <c r="AA6" i="29"/>
  <c r="AE6" i="29"/>
  <c r="AA7" i="29"/>
  <c r="AE7" i="29"/>
  <c r="AA8" i="29"/>
  <c r="AE8" i="29"/>
  <c r="AA9" i="29"/>
  <c r="AE9" i="29"/>
  <c r="AA10" i="29"/>
  <c r="AE10" i="29"/>
  <c r="R56" i="29"/>
  <c r="R54" i="29"/>
  <c r="V54" i="29"/>
  <c r="V56" i="29"/>
  <c r="R57" i="29"/>
  <c r="R55" i="29"/>
  <c r="V57" i="29"/>
  <c r="V55" i="29"/>
  <c r="V63" i="29"/>
  <c r="AF29" i="29"/>
  <c r="AB29" i="29"/>
  <c r="R64" i="29"/>
  <c r="AB30" i="29"/>
  <c r="V64" i="29"/>
  <c r="AF30" i="29"/>
  <c r="AC30" i="29"/>
  <c r="C62" i="29"/>
  <c r="G62" i="29"/>
  <c r="K62" i="29"/>
  <c r="O62" i="29"/>
  <c r="S64" i="29"/>
  <c r="W64" i="29"/>
  <c r="C64" i="29"/>
  <c r="G64" i="29"/>
  <c r="K64" i="29"/>
  <c r="O64" i="29"/>
  <c r="E63" i="29"/>
  <c r="I63" i="29"/>
  <c r="M63" i="29"/>
  <c r="Q63" i="29"/>
  <c r="Z31" i="29"/>
  <c r="Z32" i="29"/>
  <c r="D43" i="30"/>
  <c r="H43" i="30"/>
  <c r="L43" i="30"/>
  <c r="C44" i="30"/>
  <c r="G44" i="30"/>
  <c r="K44" i="30"/>
  <c r="O44" i="30"/>
  <c r="F45" i="30"/>
  <c r="J45" i="30"/>
  <c r="C68" i="30"/>
  <c r="G68" i="30"/>
  <c r="K68" i="30"/>
  <c r="O68" i="30"/>
  <c r="F69" i="30"/>
  <c r="J69" i="30"/>
  <c r="N69" i="30"/>
  <c r="D68" i="30"/>
  <c r="D36" i="30"/>
  <c r="H68" i="30"/>
  <c r="H36" i="30"/>
  <c r="L36" i="30"/>
  <c r="C69" i="30"/>
  <c r="C37" i="30"/>
  <c r="G69" i="30"/>
  <c r="G37" i="30"/>
  <c r="K69" i="30"/>
  <c r="K37" i="30"/>
  <c r="O37" i="30"/>
  <c r="F70" i="30"/>
  <c r="F38" i="30"/>
  <c r="J70" i="30"/>
  <c r="J38" i="30"/>
  <c r="N70" i="30"/>
  <c r="N38" i="30"/>
  <c r="E39" i="30"/>
  <c r="I71" i="30"/>
  <c r="I39" i="30"/>
  <c r="M71" i="30"/>
  <c r="M39" i="30"/>
  <c r="D72" i="30"/>
  <c r="D40" i="30"/>
  <c r="H40" i="30"/>
  <c r="L72" i="30"/>
  <c r="L40" i="30"/>
  <c r="C73" i="30"/>
  <c r="C41" i="30"/>
  <c r="G73" i="30"/>
  <c r="G41" i="30"/>
  <c r="K41" i="30"/>
  <c r="O73" i="30"/>
  <c r="O41" i="30"/>
  <c r="F74" i="30"/>
  <c r="F42" i="30"/>
  <c r="J74" i="30"/>
  <c r="J42" i="30"/>
  <c r="N42" i="30"/>
  <c r="I75" i="30"/>
  <c r="I43" i="30"/>
  <c r="D44" i="30"/>
  <c r="H44" i="30"/>
  <c r="H76" i="30"/>
  <c r="L44" i="30"/>
  <c r="L76" i="30"/>
  <c r="C45" i="30"/>
  <c r="C77" i="30"/>
  <c r="G45" i="30"/>
  <c r="K45" i="30"/>
  <c r="K77" i="30"/>
  <c r="E43" i="30"/>
  <c r="E71" i="30"/>
  <c r="D76" i="30"/>
  <c r="E36" i="30"/>
  <c r="I36" i="30"/>
  <c r="M36" i="30"/>
  <c r="D37" i="30"/>
  <c r="H37" i="30"/>
  <c r="L37" i="30"/>
  <c r="C38" i="30"/>
  <c r="G38" i="30"/>
  <c r="K38" i="30"/>
  <c r="O38" i="30"/>
  <c r="F39" i="30"/>
  <c r="J39" i="30"/>
  <c r="N39" i="30"/>
  <c r="E40" i="30"/>
  <c r="I40" i="30"/>
  <c r="M40" i="30"/>
  <c r="D41" i="30"/>
  <c r="H41" i="30"/>
  <c r="L41" i="30"/>
  <c r="C42" i="30"/>
  <c r="G42" i="30"/>
  <c r="K42" i="30"/>
  <c r="O42" i="30"/>
  <c r="F43" i="30"/>
  <c r="J43" i="30"/>
  <c r="N43" i="30"/>
  <c r="E44" i="30"/>
  <c r="I44" i="30"/>
  <c r="M44" i="30"/>
  <c r="D45" i="30"/>
  <c r="H45" i="30"/>
  <c r="L45" i="30"/>
  <c r="C46" i="30"/>
  <c r="G46" i="30"/>
  <c r="K46" i="30"/>
  <c r="O46" i="30"/>
  <c r="N45" i="30"/>
  <c r="E46" i="30"/>
  <c r="I46" i="30"/>
  <c r="M46" i="30"/>
  <c r="E68" i="30"/>
  <c r="I68" i="30"/>
  <c r="M68" i="30"/>
  <c r="D69" i="30"/>
  <c r="H69" i="30"/>
  <c r="L69" i="30"/>
  <c r="C70" i="30"/>
  <c r="G70" i="30"/>
  <c r="K70" i="30"/>
  <c r="O70" i="30"/>
  <c r="F71" i="30"/>
  <c r="J71" i="30"/>
  <c r="N71" i="30"/>
  <c r="E72" i="30"/>
  <c r="I72" i="30"/>
  <c r="M72" i="30"/>
  <c r="D73" i="30"/>
  <c r="H73" i="30"/>
  <c r="L73" i="30"/>
  <c r="C74" i="30"/>
  <c r="G74" i="30"/>
  <c r="K74" i="30"/>
  <c r="O74" i="30"/>
  <c r="F75" i="30"/>
  <c r="J75" i="30"/>
  <c r="N75" i="30"/>
  <c r="E76" i="30"/>
  <c r="I76" i="30"/>
  <c r="M76" i="30"/>
  <c r="D77" i="30"/>
  <c r="H77" i="30"/>
  <c r="L77" i="30"/>
  <c r="C78" i="30"/>
  <c r="G78" i="30"/>
  <c r="K78" i="30"/>
  <c r="O78" i="30"/>
  <c r="O45" i="30"/>
  <c r="F46" i="30"/>
  <c r="J46" i="30"/>
  <c r="N46" i="30"/>
  <c r="F68" i="30"/>
  <c r="J68" i="30"/>
  <c r="N68" i="30"/>
  <c r="E69" i="30"/>
  <c r="I69" i="30"/>
  <c r="M69" i="30"/>
  <c r="D70" i="30"/>
  <c r="H70" i="30"/>
  <c r="L70" i="30"/>
  <c r="C71" i="30"/>
  <c r="G71" i="30"/>
  <c r="K71" i="30"/>
  <c r="O71" i="30"/>
  <c r="F72" i="30"/>
  <c r="J72" i="30"/>
  <c r="N72" i="30"/>
  <c r="E73" i="30"/>
  <c r="I73" i="30"/>
  <c r="M73" i="30"/>
  <c r="D74" i="30"/>
  <c r="H74" i="30"/>
  <c r="L74" i="30"/>
  <c r="C75" i="30"/>
  <c r="G75" i="30"/>
  <c r="K75" i="30"/>
  <c r="O75" i="30"/>
  <c r="F76" i="30"/>
  <c r="J76" i="30"/>
  <c r="N76" i="30"/>
  <c r="E77" i="30"/>
  <c r="I77" i="30"/>
  <c r="M77" i="30"/>
  <c r="D78" i="30"/>
  <c r="H78" i="30"/>
  <c r="L78" i="30"/>
  <c r="O77" i="30"/>
  <c r="E70" i="30"/>
  <c r="I70" i="30"/>
  <c r="M70" i="30"/>
  <c r="D71" i="30"/>
  <c r="H71" i="30"/>
  <c r="L71" i="30"/>
  <c r="C72" i="30"/>
  <c r="G72" i="30"/>
  <c r="K72" i="30"/>
  <c r="O72" i="30"/>
  <c r="F73" i="30"/>
  <c r="J73" i="30"/>
  <c r="N73" i="30"/>
  <c r="E74" i="30"/>
  <c r="I74" i="30"/>
  <c r="M74" i="30"/>
  <c r="D75" i="30"/>
  <c r="H75" i="30"/>
  <c r="L75" i="30"/>
  <c r="C76" i="30"/>
  <c r="G76" i="30"/>
  <c r="K76" i="30"/>
  <c r="O76" i="30"/>
  <c r="F77" i="30"/>
  <c r="J77" i="30"/>
  <c r="N77" i="30"/>
  <c r="E78" i="30"/>
  <c r="I78" i="30"/>
  <c r="M78" i="30"/>
  <c r="F78" i="30"/>
  <c r="S4" i="33"/>
  <c r="G9" i="33"/>
  <c r="G31" i="33" s="1"/>
  <c r="K11" i="33"/>
  <c r="K24" i="33" s="1"/>
  <c r="K26" i="33"/>
  <c r="P5" i="33"/>
  <c r="P30" i="33" s="1"/>
  <c r="D9" i="33"/>
  <c r="D31" i="33" s="1"/>
  <c r="H9" i="33"/>
  <c r="H31" i="33" s="1"/>
  <c r="L9" i="33"/>
  <c r="L31" i="33" s="1"/>
  <c r="E27" i="33"/>
  <c r="I27" i="33"/>
  <c r="M27" i="33"/>
  <c r="S8" i="33"/>
  <c r="S10" i="33"/>
  <c r="S6" i="33"/>
  <c r="E9" i="33"/>
  <c r="E31" i="33" s="1"/>
  <c r="I9" i="33"/>
  <c r="I31" i="33" s="1"/>
  <c r="M9" i="33"/>
  <c r="M31" i="33" s="1"/>
  <c r="F27" i="33"/>
  <c r="J27" i="33"/>
  <c r="G11" i="33"/>
  <c r="G24" i="33" s="1"/>
  <c r="F9" i="33"/>
  <c r="F31" i="33" s="1"/>
  <c r="J9" i="33"/>
  <c r="J31" i="33" s="1"/>
  <c r="Q31" i="31" l="1"/>
  <c r="Q41" i="31"/>
  <c r="AL14" i="32"/>
  <c r="Q65" i="31"/>
  <c r="R21" i="31"/>
  <c r="R37" i="31"/>
  <c r="R35" i="31" s="1"/>
  <c r="R11" i="31" s="1"/>
  <c r="Q40" i="31"/>
  <c r="N44" i="31"/>
  <c r="N42" i="31" s="1"/>
  <c r="N12" i="31" s="1"/>
  <c r="N27" i="31"/>
  <c r="Q51" i="31"/>
  <c r="AB6" i="31"/>
  <c r="Q22" i="31"/>
  <c r="Q52" i="31"/>
  <c r="Q30" i="31"/>
  <c r="Q60" i="31"/>
  <c r="O19" i="31"/>
  <c r="O8" i="31" s="1"/>
  <c r="O35" i="31"/>
  <c r="O11" i="31" s="1"/>
  <c r="O55" i="31"/>
  <c r="O14" i="31" s="1"/>
  <c r="R19" i="31"/>
  <c r="R8" i="31" s="1"/>
  <c r="R61" i="31"/>
  <c r="R15" i="31" s="1"/>
  <c r="P45" i="31"/>
  <c r="P49" i="31"/>
  <c r="AE69" i="31"/>
  <c r="AJ69" i="31" s="1"/>
  <c r="AJ18" i="31"/>
  <c r="AE7" i="31"/>
  <c r="AJ42" i="31"/>
  <c r="AE12" i="31"/>
  <c r="AJ12" i="31" s="1"/>
  <c r="AA69" i="31"/>
  <c r="AA7" i="31"/>
  <c r="AA6" i="31" s="1"/>
  <c r="AK64" i="31"/>
  <c r="AJ64" i="31"/>
  <c r="AE16" i="31"/>
  <c r="AN55" i="31"/>
  <c r="AI14" i="31"/>
  <c r="AN14" i="31" s="1"/>
  <c r="AM61" i="31"/>
  <c r="AL61" i="31"/>
  <c r="AG15" i="31"/>
  <c r="P38" i="31"/>
  <c r="P22" i="31"/>
  <c r="AK69" i="31"/>
  <c r="X6" i="31"/>
  <c r="P27" i="31"/>
  <c r="P40" i="31"/>
  <c r="P44" i="31"/>
  <c r="P52" i="31"/>
  <c r="P60" i="31"/>
  <c r="P51" i="31"/>
  <c r="P63" i="31"/>
  <c r="AM42" i="31"/>
  <c r="AN42" i="31"/>
  <c r="AH12" i="31"/>
  <c r="AN35" i="31"/>
  <c r="AM35" i="31"/>
  <c r="AH11" i="31"/>
  <c r="AN19" i="31"/>
  <c r="AM19" i="31"/>
  <c r="AH8" i="31"/>
  <c r="O29" i="31"/>
  <c r="O10" i="31" s="1"/>
  <c r="O47" i="31"/>
  <c r="O13" i="31" s="1"/>
  <c r="O61" i="31"/>
  <c r="O15" i="31" s="1"/>
  <c r="O64" i="31"/>
  <c r="O16" i="31" s="1"/>
  <c r="Q24" i="31"/>
  <c r="Q32" i="31"/>
  <c r="Q21" i="31"/>
  <c r="Q33" i="31"/>
  <c r="Q43" i="31"/>
  <c r="Q67" i="31"/>
  <c r="Q44" i="31"/>
  <c r="Q53" i="31"/>
  <c r="Q54" i="31"/>
  <c r="Q62" i="31"/>
  <c r="R29" i="31"/>
  <c r="R10" i="31" s="1"/>
  <c r="R47" i="31"/>
  <c r="R13" i="31" s="1"/>
  <c r="R55" i="31"/>
  <c r="R14" i="31" s="1"/>
  <c r="N19" i="31"/>
  <c r="N8" i="31" s="1"/>
  <c r="N35" i="31"/>
  <c r="N11" i="31" s="1"/>
  <c r="N64" i="31"/>
  <c r="N16" i="31" s="1"/>
  <c r="AN9" i="31"/>
  <c r="P41" i="31"/>
  <c r="P37" i="31"/>
  <c r="P58" i="31"/>
  <c r="P59" i="31"/>
  <c r="P24" i="31"/>
  <c r="AN64" i="31"/>
  <c r="AI16" i="31"/>
  <c r="AN16" i="31" s="1"/>
  <c r="AN47" i="31"/>
  <c r="AI13" i="31"/>
  <c r="AK42" i="31"/>
  <c r="AF12" i="31"/>
  <c r="AL42" i="31"/>
  <c r="P30" i="31"/>
  <c r="T6" i="31"/>
  <c r="P31" i="31"/>
  <c r="P43" i="31"/>
  <c r="P46" i="31"/>
  <c r="P54" i="31"/>
  <c r="P62" i="31"/>
  <c r="P61" i="31" s="1"/>
  <c r="P15" i="31" s="1"/>
  <c r="P53" i="31"/>
  <c r="W69" i="31"/>
  <c r="W7" i="31"/>
  <c r="W6" i="31" s="1"/>
  <c r="O23" i="31"/>
  <c r="O9" i="31" s="1"/>
  <c r="AJ47" i="31"/>
  <c r="AK47" i="31"/>
  <c r="AE13" i="31"/>
  <c r="Q26" i="31"/>
  <c r="Q34" i="31"/>
  <c r="Q25" i="31"/>
  <c r="Q37" i="31"/>
  <c r="Q45" i="31"/>
  <c r="Q57" i="31"/>
  <c r="Q46" i="31"/>
  <c r="Q48" i="31"/>
  <c r="Q56" i="31"/>
  <c r="Q66" i="31"/>
  <c r="R23" i="31"/>
  <c r="R9" i="31" s="1"/>
  <c r="N29" i="31"/>
  <c r="N10" i="31" s="1"/>
  <c r="N61" i="31"/>
  <c r="N15" i="31" s="1"/>
  <c r="P36" i="31"/>
  <c r="P20" i="31"/>
  <c r="P34" i="31"/>
  <c r="P26" i="31"/>
  <c r="P28" i="31"/>
  <c r="P25" i="31"/>
  <c r="P50" i="31"/>
  <c r="AM47" i="31"/>
  <c r="AL47" i="31"/>
  <c r="AG13" i="31"/>
  <c r="AL64" i="31"/>
  <c r="AM64" i="31"/>
  <c r="AG16" i="31"/>
  <c r="AK18" i="31"/>
  <c r="P21" i="31"/>
  <c r="P33" i="31"/>
  <c r="P39" i="31"/>
  <c r="P48" i="31"/>
  <c r="P56" i="31"/>
  <c r="P66" i="31"/>
  <c r="P64" i="31" s="1"/>
  <c r="P16" i="31" s="1"/>
  <c r="P57" i="31"/>
  <c r="P67" i="31"/>
  <c r="AK23" i="31"/>
  <c r="AF9" i="31"/>
  <c r="AL23" i="31"/>
  <c r="AK35" i="31"/>
  <c r="AF11" i="31"/>
  <c r="AL35" i="31"/>
  <c r="P32" i="31"/>
  <c r="AK19" i="31"/>
  <c r="AL19" i="31"/>
  <c r="AF8" i="31"/>
  <c r="O42" i="31"/>
  <c r="O12" i="31" s="1"/>
  <c r="S69" i="31"/>
  <c r="S7" i="31"/>
  <c r="S6" i="31" s="1"/>
  <c r="Q20" i="31"/>
  <c r="Q19" i="31" s="1"/>
  <c r="Q8" i="31" s="1"/>
  <c r="Q28" i="31"/>
  <c r="Q36" i="31"/>
  <c r="Q27" i="31"/>
  <c r="Q39" i="31"/>
  <c r="Q63" i="31"/>
  <c r="Q59" i="31"/>
  <c r="Q49" i="31"/>
  <c r="Q50" i="31"/>
  <c r="AN61" i="31"/>
  <c r="AI15" i="31"/>
  <c r="AN15" i="31" s="1"/>
  <c r="AK29" i="31"/>
  <c r="AL29" i="31"/>
  <c r="AF10" i="31"/>
  <c r="R42" i="31"/>
  <c r="R12" i="31" s="1"/>
  <c r="R64" i="31"/>
  <c r="R16" i="31" s="1"/>
  <c r="N23" i="31"/>
  <c r="N9" i="31" s="1"/>
  <c r="N47" i="31"/>
  <c r="N13" i="31" s="1"/>
  <c r="N55" i="31"/>
  <c r="N14" i="31" s="1"/>
  <c r="AJ55" i="31"/>
  <c r="AK55" i="31"/>
  <c r="AE14" i="31"/>
  <c r="AJ29" i="31"/>
  <c r="AJ61" i="31"/>
  <c r="AK61" i="31"/>
  <c r="AE15" i="31"/>
  <c r="AN10" i="31"/>
  <c r="AM12" i="32"/>
  <c r="AN12" i="32"/>
  <c r="AF6" i="32"/>
  <c r="AN16" i="32"/>
  <c r="AH6" i="32"/>
  <c r="AL13" i="32"/>
  <c r="AD6" i="32"/>
  <c r="O18" i="31" l="1"/>
  <c r="O69" i="31" s="1"/>
  <c r="P19" i="31"/>
  <c r="P8" i="31" s="1"/>
  <c r="Q35" i="31"/>
  <c r="Q11" i="31" s="1"/>
  <c r="P47" i="31"/>
  <c r="P13" i="31" s="1"/>
  <c r="R18" i="31"/>
  <c r="R69" i="31" s="1"/>
  <c r="P29" i="31"/>
  <c r="P10" i="31" s="1"/>
  <c r="Q61" i="31"/>
  <c r="Q15" i="31" s="1"/>
  <c r="Q64" i="31"/>
  <c r="Q16" i="31" s="1"/>
  <c r="Q29" i="31"/>
  <c r="Q10" i="31" s="1"/>
  <c r="AL13" i="31"/>
  <c r="AG6" i="31"/>
  <c r="AM13" i="31"/>
  <c r="P23" i="31"/>
  <c r="P9" i="31" s="1"/>
  <c r="N18" i="31"/>
  <c r="AN12" i="31"/>
  <c r="AM12" i="31"/>
  <c r="AJ7" i="31"/>
  <c r="AK7" i="31"/>
  <c r="AE6" i="31"/>
  <c r="AL16" i="31"/>
  <c r="AM16" i="31"/>
  <c r="P35" i="31"/>
  <c r="P11" i="31" s="1"/>
  <c r="P42" i="31"/>
  <c r="P12" i="31" s="1"/>
  <c r="Q42" i="31"/>
  <c r="Q12" i="31" s="1"/>
  <c r="Q23" i="31"/>
  <c r="Q9" i="31" s="1"/>
  <c r="AM11" i="31"/>
  <c r="AN11" i="31"/>
  <c r="AK8" i="31"/>
  <c r="AF6" i="31"/>
  <c r="AL8" i="31"/>
  <c r="AK9" i="31"/>
  <c r="AL9" i="31"/>
  <c r="Q55" i="31"/>
  <c r="Q14" i="31" s="1"/>
  <c r="AK12" i="31"/>
  <c r="AL12" i="31"/>
  <c r="AM8" i="31"/>
  <c r="AN8" i="31"/>
  <c r="AH6" i="31"/>
  <c r="AM6" i="31" s="1"/>
  <c r="AL15" i="31"/>
  <c r="AM15" i="31"/>
  <c r="AI6" i="31"/>
  <c r="AN13" i="31"/>
  <c r="AJ15" i="31"/>
  <c r="AK15" i="31"/>
  <c r="AJ14" i="31"/>
  <c r="AK14" i="31"/>
  <c r="AK10" i="31"/>
  <c r="AL10" i="31"/>
  <c r="AK11" i="31"/>
  <c r="AL11" i="31"/>
  <c r="P55" i="31"/>
  <c r="P14" i="31" s="1"/>
  <c r="Q47" i="31"/>
  <c r="Q13" i="31" s="1"/>
  <c r="AJ13" i="31"/>
  <c r="AK13" i="31"/>
  <c r="AJ16" i="31"/>
  <c r="AK16" i="31"/>
  <c r="AM6" i="32"/>
  <c r="AN6" i="32"/>
  <c r="AK6" i="32"/>
  <c r="AL6" i="32"/>
  <c r="AJ6" i="32"/>
  <c r="AN6" i="31" l="1"/>
  <c r="O7" i="31"/>
  <c r="O6" i="31" s="1"/>
  <c r="Q18" i="31"/>
  <c r="R7" i="31"/>
  <c r="R6" i="31" s="1"/>
  <c r="P18" i="31"/>
  <c r="P69" i="31" s="1"/>
  <c r="Q69" i="31"/>
  <c r="Q7" i="31"/>
  <c r="Q6" i="31" s="1"/>
  <c r="P7" i="31"/>
  <c r="P6" i="31" s="1"/>
  <c r="AJ6" i="31"/>
  <c r="AL6" i="31"/>
  <c r="AK6" i="31"/>
  <c r="N69" i="31"/>
  <c r="N7" i="31"/>
  <c r="N6" i="31" s="1"/>
</calcChain>
</file>

<file path=xl/sharedStrings.xml><?xml version="1.0" encoding="utf-8"?>
<sst xmlns="http://schemas.openxmlformats.org/spreadsheetml/2006/main" count="1587" uniqueCount="356">
  <si>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</si>
  <si>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</si>
  <si>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</si>
  <si>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</si>
  <si>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</si>
  <si>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</si>
  <si>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</si>
  <si>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</si>
  <si>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</si>
  <si>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</si>
  <si>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</si>
  <si>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</si>
  <si>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</si>
  <si>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</si>
  <si>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</si>
  <si>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</si>
  <si>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</si>
  <si>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</si>
  <si>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</si>
  <si>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</si>
  <si>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</si>
  <si>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</si>
  <si>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</si>
  <si>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</si>
  <si>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</si>
  <si>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</si>
  <si>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</si>
  <si>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</si>
  <si>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</si>
  <si>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</si>
  <si>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</si>
  <si>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</si>
  <si>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</si>
  <si>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</si>
  <si>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</si>
  <si>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</si>
  <si>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</si>
  <si>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</si>
  <si>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</si>
  <si>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</si>
  <si>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</si>
  <si>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</si>
  <si>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</si>
  <si>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</si>
  <si>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</si>
  <si>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</si>
  <si>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</si>
  <si>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</si>
  <si>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</si>
  <si>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</si>
  <si>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</si>
  <si>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</si>
  <si>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</si>
  <si>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</si>
  <si>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</si>
  <si>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</si>
  <si>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</si>
  <si>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</si>
  <si>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</si>
  <si>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</si>
  <si>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市町内総生産（支出側名目：平成23年基準）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</si>
  <si>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</si>
  <si>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</si>
  <si>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</si>
  <si>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</si>
  <si>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平成19年度</t>
    <rPh sb="0" eb="2">
      <t>ヘイセイ</t>
    </rPh>
    <rPh sb="4" eb="6">
      <t>ネンド</t>
    </rPh>
    <phoneticPr fontId="21"/>
  </si>
  <si>
    <t>平成20年度</t>
    <rPh sb="0" eb="2">
      <t>ヘイセイ</t>
    </rPh>
    <rPh sb="4" eb="6">
      <t>ネンド</t>
    </rPh>
    <phoneticPr fontId="21"/>
  </si>
  <si>
    <t>平成21年度</t>
    <rPh sb="0" eb="2">
      <t>ヘイセイ</t>
    </rPh>
    <rPh sb="4" eb="6">
      <t>ネンド</t>
    </rPh>
    <phoneticPr fontId="21"/>
  </si>
  <si>
    <t>平成22年度</t>
    <rPh sb="0" eb="2">
      <t>ヘイセイ</t>
    </rPh>
    <rPh sb="4" eb="6">
      <t>ネンド</t>
    </rPh>
    <phoneticPr fontId="21"/>
  </si>
  <si>
    <t>平成23年度</t>
    <rPh sb="0" eb="2">
      <t>ヘイセイ</t>
    </rPh>
    <rPh sb="4" eb="6">
      <t>ネンド</t>
    </rPh>
    <phoneticPr fontId="21"/>
  </si>
  <si>
    <t>平成24年度</t>
    <rPh sb="0" eb="2">
      <t>ヘイセイ</t>
    </rPh>
    <rPh sb="4" eb="6">
      <t>ネンド</t>
    </rPh>
    <phoneticPr fontId="21"/>
  </si>
  <si>
    <t>平成25年度</t>
    <rPh sb="0" eb="2">
      <t>ヘイセイ</t>
    </rPh>
    <rPh sb="4" eb="6">
      <t>ネンド</t>
    </rPh>
    <phoneticPr fontId="21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</si>
  <si>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</si>
  <si>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</si>
  <si>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</si>
  <si>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</si>
  <si>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</si>
  <si>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2007年度</t>
    <rPh sb="4" eb="6">
      <t>ネンド</t>
    </rPh>
    <phoneticPr fontId="21"/>
  </si>
  <si>
    <t>2008年度</t>
    <rPh sb="4" eb="6">
      <t>ネンド</t>
    </rPh>
    <phoneticPr fontId="21"/>
  </si>
  <si>
    <t>2009年度</t>
    <rPh sb="4" eb="6">
      <t>ネンド</t>
    </rPh>
    <phoneticPr fontId="21"/>
  </si>
  <si>
    <t>2010年度</t>
    <rPh sb="4" eb="6">
      <t>ネンド</t>
    </rPh>
    <phoneticPr fontId="21"/>
  </si>
  <si>
    <t>2011年度</t>
    <rPh sb="4" eb="6">
      <t>ネンド</t>
    </rPh>
    <phoneticPr fontId="21"/>
  </si>
  <si>
    <t>2012年度</t>
    <rPh sb="4" eb="6">
      <t>ネンド</t>
    </rPh>
    <phoneticPr fontId="21"/>
  </si>
  <si>
    <t>2013年度</t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</si>
  <si>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</si>
  <si>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</si>
  <si>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</si>
  <si>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</si>
  <si>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</si>
  <si>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</si>
  <si>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</si>
  <si>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H23年基準</t>
    <rPh sb="3" eb="4">
      <t>ネン</t>
    </rPh>
    <rPh sb="4" eb="6">
      <t>キジュン</t>
    </rPh>
    <phoneticPr fontId="17"/>
  </si>
  <si>
    <t>実質GDP</t>
    <rPh sb="0" eb="2">
      <t>ジッシツ</t>
    </rPh>
    <phoneticPr fontId="21"/>
  </si>
  <si>
    <t>H23連鎖</t>
    <rPh sb="3" eb="5">
      <t>レンサ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</si>
  <si>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</si>
  <si>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</si>
  <si>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</si>
  <si>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</si>
  <si>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</si>
  <si>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</si>
  <si>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</si>
  <si>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</si>
  <si>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</si>
  <si>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平成23</t>
    <rPh sb="0" eb="2">
      <t>ヘイセイ</t>
    </rPh>
    <phoneticPr fontId="17"/>
  </si>
  <si>
    <t>兵庫県(H23基準）</t>
    <rPh sb="0" eb="3">
      <t>ヒョウゴケン</t>
    </rPh>
    <rPh sb="7" eb="9">
      <t>キジュン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</si>
  <si>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</si>
  <si>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</si>
  <si>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</si>
  <si>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</si>
  <si>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</si>
  <si>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</si>
  <si>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</si>
  <si>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</si>
  <si>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</si>
  <si>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</si>
  <si>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</si>
  <si>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</si>
  <si>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</si>
  <si>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</si>
  <si>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</si>
  <si>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</si>
  <si>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</si>
  <si>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</si>
  <si>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</si>
  <si>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</si>
  <si>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</si>
  <si>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</si>
  <si>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</si>
  <si>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</si>
  <si>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</si>
  <si>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</si>
  <si>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</si>
  <si>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</si>
  <si>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</si>
  <si>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>兵庫県企画県民部統計課参事　芦谷　恒憲</t>
  </si>
  <si>
    <t xml:space="preserve">                                      (  TEL    078-731-4416 )</t>
  </si>
  <si>
    <t>兵庫県立大学大学院減災復興政策研究科　客員研究員</t>
    <rPh sb="0" eb="2">
      <t>ヒョウゴ</t>
    </rPh>
    <rPh sb="2" eb="4">
      <t>ケンリツ</t>
    </rPh>
    <rPh sb="4" eb="6">
      <t>ダイガク</t>
    </rPh>
    <rPh sb="6" eb="9">
      <t>ダイガクイン</t>
    </rPh>
    <rPh sb="9" eb="11">
      <t>ゲンサイ</t>
    </rPh>
    <rPh sb="11" eb="13">
      <t>フッコウ</t>
    </rPh>
    <rPh sb="13" eb="15">
      <t>セイサク</t>
    </rPh>
    <rPh sb="15" eb="17">
      <t>ケンキュウ</t>
    </rPh>
    <rPh sb="17" eb="18">
      <t>カ</t>
    </rPh>
    <phoneticPr fontId="1"/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</si>
  <si>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</si>
  <si>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</si>
  <si>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</si>
  <si>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</si>
  <si>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</si>
  <si>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</si>
  <si>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</si>
  <si>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</si>
  <si>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</si>
  <si>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</si>
  <si>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</si>
  <si>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</si>
  <si>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</si>
  <si>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</si>
  <si>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</si>
  <si>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</si>
  <si>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平成26年全国消費実態調査</t>
    <rPh sb="0" eb="2">
      <t>ヘイセイ</t>
    </rPh>
    <rPh sb="4" eb="5">
      <t>ネン</t>
    </rPh>
    <rPh sb="5" eb="7">
      <t>ゼンコク</t>
    </rPh>
    <rPh sb="7" eb="9">
      <t>ショウヒ</t>
    </rPh>
    <rPh sb="9" eb="11">
      <t>ジッタイ</t>
    </rPh>
    <rPh sb="11" eb="13">
      <t>チョウサ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</si>
  <si>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</si>
  <si>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</si>
  <si>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</si>
  <si>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</si>
  <si>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</si>
  <si>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</si>
  <si>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</si>
  <si>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</si>
  <si>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</si>
  <si>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</si>
  <si>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</si>
  <si>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</si>
  <si>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</si>
  <si>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</si>
  <si>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</si>
  <si>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</si>
  <si>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</si>
  <si>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</si>
  <si>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</si>
  <si>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</si>
  <si>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</si>
  <si>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</si>
  <si>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</si>
  <si>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</si>
  <si>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</si>
  <si>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</si>
  <si>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</si>
  <si>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</si>
  <si>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</si>
  <si>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</si>
  <si>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</si>
  <si>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</si>
  <si>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</si>
  <si>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</si>
  <si>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</si>
  <si>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市町民経済計算（速報）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ソクホウ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</si>
  <si>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</si>
  <si>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</si>
  <si>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</si>
  <si>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</si>
  <si>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</si>
  <si>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</si>
  <si>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</si>
  <si>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</si>
  <si>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</si>
  <si>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</si>
  <si>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</si>
  <si>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</si>
  <si>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</si>
  <si>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</si>
  <si>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</si>
  <si>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</si>
  <si>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</si>
  <si>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 xml:space="preserve"> </t>
    <phoneticPr fontId="1"/>
  </si>
  <si>
    <t>１．</t>
    <phoneticPr fontId="2"/>
  </si>
  <si>
    <t>２．</t>
    <phoneticPr fontId="2"/>
  </si>
  <si>
    <t>３．</t>
    <phoneticPr fontId="2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</si>
  <si>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</si>
  <si>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</si>
  <si>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令和2年度</t>
    <rPh sb="0" eb="2">
      <t>レイワ</t>
    </rPh>
    <rPh sb="3" eb="5">
      <t>ネンド</t>
    </rPh>
    <phoneticPr fontId="17"/>
  </si>
  <si>
    <t>増減率（％）</t>
    <rPh sb="0" eb="3">
      <t>ゾウゲンリツ</t>
    </rPh>
    <phoneticPr fontId="17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</si>
  <si>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</si>
  <si>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</si>
  <si>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</si>
  <si>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</si>
  <si>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</si>
  <si>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</si>
  <si>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</si>
  <si>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</si>
  <si>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</si>
  <si>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</si>
  <si>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西脇市</t>
    <rPh sb="0" eb="3">
      <t>ニシワキシ</t>
    </rPh>
    <phoneticPr fontId="27"/>
  </si>
  <si>
    <t>三木市</t>
    <rPh sb="0" eb="3">
      <t>ミキシ</t>
    </rPh>
    <phoneticPr fontId="27"/>
  </si>
  <si>
    <t>加東市</t>
    <rPh sb="0" eb="2">
      <t>カトウ</t>
    </rPh>
    <rPh sb="2" eb="3">
      <t>シ</t>
    </rPh>
    <phoneticPr fontId="27"/>
  </si>
  <si>
    <t>多可町</t>
    <rPh sb="0" eb="1">
      <t>タ</t>
    </rPh>
    <rPh sb="1" eb="2">
      <t>カ</t>
    </rPh>
    <rPh sb="2" eb="3">
      <t>チョウ</t>
    </rPh>
    <phoneticPr fontId="27"/>
  </si>
  <si>
    <t>姫路市</t>
    <rPh sb="0" eb="3">
      <t>ヒメジシ</t>
    </rPh>
    <phoneticPr fontId="27"/>
  </si>
  <si>
    <t>神河町</t>
    <rPh sb="0" eb="1">
      <t>カミ</t>
    </rPh>
    <rPh sb="1" eb="2">
      <t>カワ</t>
    </rPh>
    <rPh sb="2" eb="3">
      <t>チョウ</t>
    </rPh>
    <phoneticPr fontId="27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</si>
  <si>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</si>
  <si>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7"/>
  </si>
  <si>
    <t>佐用町</t>
    <rPh sb="0" eb="3">
      <t>サヨウチョウ</t>
    </rPh>
    <phoneticPr fontId="27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</si>
  <si>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</si>
  <si>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7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</si>
  <si>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</si>
  <si>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</si>
  <si>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7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</si>
  <si>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</si>
  <si>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7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</si>
  <si>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</si>
  <si>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</si>
  <si>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</si>
  <si>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</si>
  <si>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市町内総生産（実質：平成23年連鎖価格）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</si>
  <si>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t>H30/H29</t>
    <phoneticPr fontId="17"/>
  </si>
  <si>
    <t xml:space="preserve">  </t>
    <phoneticPr fontId="17"/>
  </si>
  <si>
    <t xml:space="preserve"> </t>
    <phoneticPr fontId="17"/>
  </si>
  <si>
    <t>市町内総生産（支出側：名目、平成23年基準）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</si>
  <si>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 xml:space="preserve"> </t>
  </si>
  <si>
    <t xml:space="preserve"> </t>
    <phoneticPr fontId="1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</si>
  <si>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</si>
  <si>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</si>
  <si>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1</t>
  </si>
  <si>
    <t xml:space="preserve">  </t>
  </si>
  <si>
    <t>令和元年度</t>
    <rPh sb="0" eb="2">
      <t>レイワ</t>
    </rPh>
    <rPh sb="2" eb="3">
      <t>ガン</t>
    </rPh>
    <rPh sb="3" eb="5">
      <t>ネンド</t>
    </rPh>
    <phoneticPr fontId="21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</si>
  <si>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</si>
  <si>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</si>
  <si>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</si>
  <si>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</si>
  <si>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</si>
  <si>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</si>
  <si>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</si>
  <si>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</si>
  <si>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</si>
  <si>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</si>
  <si>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</si>
  <si>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20-19</t>
    <phoneticPr fontId="17"/>
  </si>
  <si>
    <t>＋統計上の不突合</t>
    <phoneticPr fontId="17"/>
  </si>
  <si>
    <t>H26/H25</t>
    <phoneticPr fontId="17"/>
  </si>
  <si>
    <t>H27/H26</t>
    <phoneticPr fontId="17"/>
  </si>
  <si>
    <t>H28/H27</t>
    <phoneticPr fontId="17"/>
  </si>
  <si>
    <t>H29/H28</t>
    <phoneticPr fontId="17"/>
  </si>
  <si>
    <t>R1/H30</t>
    <phoneticPr fontId="17"/>
  </si>
  <si>
    <t>R2/R1</t>
    <phoneticPr fontId="17"/>
  </si>
  <si>
    <t>1</t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</si>
  <si>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</si>
  <si>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</si>
  <si>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</si>
  <si>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</si>
  <si>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</si>
  <si>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</si>
  <si>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</si>
  <si>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</si>
  <si>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</t>
    <phoneticPr fontId="1"/>
  </si>
  <si>
    <t xml:space="preserve"> </t>
    <phoneticPr fontId="1"/>
  </si>
  <si>
    <t>全国(H27基準）</t>
    <rPh sb="0" eb="2">
      <t>ゼンコク</t>
    </rPh>
    <rPh sb="6" eb="8">
      <t>キジュン</t>
    </rPh>
    <phoneticPr fontId="17"/>
  </si>
  <si>
    <t xml:space="preserve"> </t>
    <phoneticPr fontId="1"/>
  </si>
  <si>
    <t>H27年基準</t>
    <rPh sb="3" eb="4">
      <t>ネン</t>
    </rPh>
    <rPh sb="4" eb="6">
      <t>キジュン</t>
    </rPh>
    <phoneticPr fontId="17"/>
  </si>
  <si>
    <t>H27連鎖</t>
    <rPh sb="3" eb="5">
      <t>レンサ</t>
    </rPh>
    <phoneticPr fontId="21"/>
  </si>
  <si>
    <t xml:space="preserve"> </t>
    <phoneticPr fontId="1"/>
  </si>
  <si>
    <t>令和元年度市町別決算</t>
    <rPh sb="0" eb="2">
      <t>レイワ</t>
    </rPh>
    <rPh sb="2" eb="3">
      <t>ガン</t>
    </rPh>
    <rPh sb="3" eb="5">
      <t>ネンド</t>
    </rPh>
    <rPh sb="5" eb="7">
      <t>シチョウ</t>
    </rPh>
    <rPh sb="7" eb="8">
      <t>ベツ</t>
    </rPh>
    <rPh sb="8" eb="10">
      <t>ケッサン</t>
    </rPh>
    <phoneticPr fontId="17"/>
  </si>
  <si>
    <t>令和3年1月</t>
    <rPh sb="0" eb="2">
      <t>レイワ</t>
    </rPh>
    <rPh sb="3" eb="4">
      <t>ネン</t>
    </rPh>
    <rPh sb="5" eb="6">
      <t>ガツ</t>
    </rPh>
    <phoneticPr fontId="17"/>
  </si>
  <si>
    <t>令和元年度（平成23年基準）</t>
    <rPh sb="0" eb="2">
      <t>レイワ</t>
    </rPh>
    <rPh sb="2" eb="3">
      <t>ガン</t>
    </rPh>
    <rPh sb="3" eb="5">
      <t>ネンド</t>
    </rPh>
    <rPh sb="6" eb="8">
      <t>ヘイセイ</t>
    </rPh>
    <rPh sb="10" eb="11">
      <t>ネン</t>
    </rPh>
    <rPh sb="11" eb="13">
      <t>キジュン</t>
    </rPh>
    <phoneticPr fontId="17"/>
  </si>
  <si>
    <t>2021年6月推計</t>
    <rPh sb="4" eb="5">
      <t>ネン</t>
    </rPh>
    <rPh sb="6" eb="7">
      <t>ガツ</t>
    </rPh>
    <rPh sb="7" eb="9">
      <t>スイケイ</t>
    </rPh>
    <phoneticPr fontId="2"/>
  </si>
  <si>
    <t>2021年12月推計</t>
    <rPh sb="4" eb="5">
      <t>ネン</t>
    </rPh>
    <rPh sb="7" eb="8">
      <t>ガツ</t>
    </rPh>
    <rPh sb="8" eb="10">
      <t>スイケイ</t>
    </rPh>
    <phoneticPr fontId="2"/>
  </si>
  <si>
    <t>2022年3月推計</t>
    <rPh sb="4" eb="5">
      <t>ネン</t>
    </rPh>
    <rPh sb="6" eb="7">
      <t>ガツ</t>
    </rPh>
    <rPh sb="7" eb="9">
      <t>スイケイ</t>
    </rPh>
    <phoneticPr fontId="2"/>
  </si>
  <si>
    <t xml:space="preserve"> </t>
    <phoneticPr fontId="1"/>
  </si>
  <si>
    <t>令和4年度</t>
    <rPh sb="0" eb="2">
      <t>レイワ</t>
    </rPh>
    <rPh sb="3" eb="5">
      <t>ネンド</t>
    </rPh>
    <phoneticPr fontId="21"/>
  </si>
  <si>
    <t>2022年度</t>
    <rPh sb="4" eb="6">
      <t>ネンド</t>
    </rPh>
    <phoneticPr fontId="21"/>
  </si>
  <si>
    <t>H27基準</t>
    <rPh sb="3" eb="5">
      <t>キジュン</t>
    </rPh>
    <phoneticPr fontId="17"/>
  </si>
  <si>
    <t>表1 令和2年度市町内総生産（支出側名目：平成23年基準）試算値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</si>
  <si>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表2 　令和3年度市町内総生産（支出側名目：平成23年基準）試算値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</si>
  <si>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表3　R3/R2市町内総生産（支出側名目：平成23年基準）試算値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</si>
  <si>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表4　令和4年度市町内総生産（支出側名目：平成23年基準）試算値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</si>
  <si>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表5　市町内総生産（実質：平成23年連鎖価格）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</si>
  <si>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令和4年度</t>
    <rPh sb="0" eb="2">
      <t>レイワ</t>
    </rPh>
    <rPh sb="3" eb="5">
      <t>ネンド</t>
    </rPh>
    <phoneticPr fontId="17"/>
  </si>
  <si>
    <t>R4/R3</t>
    <phoneticPr fontId="17"/>
  </si>
  <si>
    <t>表6</t>
    <rPh sb="0" eb="1">
      <t>ヒョウ</t>
    </rPh>
    <phoneticPr fontId="17"/>
  </si>
  <si>
    <t>表7 　市町内総生産（実質：平成23年連鎖価格）</t>
    <rPh sb="0" eb="1">
      <t>ヒョウ</t>
    </rPh>
    <rPh sb="4" eb="7">
      <t>シチョウナイ</t>
    </rPh>
    <rPh sb="7" eb="8">
      <t>ソウ</t>
    </rPh>
    <rPh sb="8" eb="10">
      <t>セイサン</t>
    </rPh>
    <rPh sb="11" eb="13">
      <t>ジッシツ</t>
    </rPh>
    <rPh sb="14" eb="16">
      <t>ヘイセイ</t>
    </rPh>
    <rPh sb="18" eb="19">
      <t>ネン</t>
    </rPh>
    <rPh sb="19" eb="21">
      <t>レンサ</t>
    </rPh>
    <rPh sb="21" eb="23">
      <t>カカク</t>
    </rPh>
    <phoneticPr fontId="17"/>
  </si>
  <si>
    <t>表8</t>
    <rPh sb="0" eb="1">
      <t>ヒョウ</t>
    </rPh>
    <phoneticPr fontId="17"/>
  </si>
  <si>
    <t>表 　R4/R3市町内総生産（支出側名目：平成23年基準）試算値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</si>
  <si>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2021年9月推計</t>
    <rPh sb="4" eb="5">
      <t>ネン</t>
    </rPh>
    <rPh sb="6" eb="7">
      <t>ガツ</t>
    </rPh>
    <rPh sb="7" eb="9">
      <t>スイケイ</t>
    </rPh>
    <phoneticPr fontId="2"/>
  </si>
  <si>
    <t>～令和3年3月</t>
    <rPh sb="1" eb="3">
      <t>レイワ</t>
    </rPh>
    <rPh sb="4" eb="5">
      <t>ネン</t>
    </rPh>
    <rPh sb="6" eb="7">
      <t>ガツ</t>
    </rPh>
    <phoneticPr fontId="17"/>
  </si>
  <si>
    <t>令和2年国勢調査・県推計人口</t>
    <rPh sb="0" eb="2">
      <t>レイワ</t>
    </rPh>
    <rPh sb="3" eb="4">
      <t>ネン</t>
    </rPh>
    <rPh sb="4" eb="6">
      <t>コクセイ</t>
    </rPh>
    <rPh sb="6" eb="8">
      <t>チョウサ</t>
    </rPh>
    <rPh sb="9" eb="10">
      <t>ケン</t>
    </rPh>
    <rPh sb="10" eb="12">
      <t>スイケイ</t>
    </rPh>
    <rPh sb="12" eb="14">
      <t>ジンコウ</t>
    </rPh>
    <phoneticPr fontId="17"/>
  </si>
  <si>
    <t>令和2年新設住宅着工戸数</t>
    <rPh sb="0" eb="2">
      <t>レイワ</t>
    </rPh>
    <rPh sb="3" eb="4">
      <t>ネン</t>
    </rPh>
    <rPh sb="4" eb="6">
      <t>シンセツ</t>
    </rPh>
    <rPh sb="6" eb="8">
      <t>ジュウタク</t>
    </rPh>
    <rPh sb="8" eb="10">
      <t>チャッコウ</t>
    </rPh>
    <rPh sb="10" eb="12">
      <t>コスウ</t>
    </rPh>
    <phoneticPr fontId="17"/>
  </si>
  <si>
    <t>令和3年5月</t>
    <rPh sb="0" eb="2">
      <t>レイワ</t>
    </rPh>
    <rPh sb="3" eb="4">
      <t>ネン</t>
    </rPh>
    <rPh sb="5" eb="6">
      <t>ガツ</t>
    </rPh>
    <phoneticPr fontId="17"/>
  </si>
  <si>
    <t>令和元年度速報</t>
    <rPh sb="0" eb="2">
      <t>レイワ</t>
    </rPh>
    <rPh sb="2" eb="3">
      <t>ガン</t>
    </rPh>
    <rPh sb="3" eb="5">
      <t>ネンド</t>
    </rPh>
    <rPh sb="5" eb="7">
      <t>ソクホウ</t>
    </rPh>
    <phoneticPr fontId="17"/>
  </si>
  <si>
    <r>
      <t>令和</t>
    </r>
    <r>
      <rPr>
        <sz val="11"/>
        <rFont val="游ゴシック"/>
        <family val="1"/>
        <charset val="128"/>
      </rPr>
      <t>4</t>
    </r>
    <r>
      <rPr>
        <sz val="11"/>
        <rFont val="明朝"/>
        <family val="1"/>
        <charset val="128"/>
      </rPr>
      <t>年度</t>
    </r>
    <rPh sb="0" eb="2">
      <t>レイワ</t>
    </rPh>
    <rPh sb="3" eb="5">
      <t>ネンド</t>
    </rPh>
    <phoneticPr fontId="17"/>
  </si>
  <si>
    <r>
      <rPr>
        <sz val="11"/>
        <rFont val="游ゴシック"/>
        <family val="1"/>
        <charset val="128"/>
      </rPr>
      <t>R1</t>
    </r>
    <r>
      <rPr>
        <sz val="11"/>
        <rFont val="明朝"/>
        <family val="1"/>
        <charset val="128"/>
      </rPr>
      <t>/H30</t>
    </r>
    <phoneticPr fontId="17"/>
  </si>
  <si>
    <r>
      <t>R2/</t>
    </r>
    <r>
      <rPr>
        <sz val="11"/>
        <rFont val="游ゴシック"/>
        <family val="1"/>
        <charset val="128"/>
      </rPr>
      <t>R1</t>
    </r>
    <phoneticPr fontId="17"/>
  </si>
  <si>
    <r>
      <t>丹波篠山市</t>
    </r>
    <r>
      <rPr>
        <sz val="11"/>
        <rFont val="游ゴシック"/>
        <family val="1"/>
        <charset val="128"/>
      </rPr>
      <t>：篠山市より市名変更（令和元年５月～）</t>
    </r>
    <rPh sb="0" eb="2">
      <t>タンバ</t>
    </rPh>
    <rPh sb="2" eb="5">
      <t>ササヤマシ</t>
    </rPh>
    <rPh sb="6" eb="9">
      <t>ササヤマシ</t>
    </rPh>
    <rPh sb="11" eb="13">
      <t>シメイ</t>
    </rPh>
    <rPh sb="13" eb="15">
      <t>ヘンコウ</t>
    </rPh>
    <rPh sb="16" eb="18">
      <t>レイワ</t>
    </rPh>
    <rPh sb="18" eb="20">
      <t>ガンネン</t>
    </rPh>
    <rPh sb="20" eb="22">
      <t>ゴガツ</t>
    </rPh>
    <phoneticPr fontId="17"/>
  </si>
  <si>
    <t xml:space="preserve">                                      (  TEL 県統計課 078-362-4123 県立大学 078-794-5184内線4213)</t>
    <rPh sb="45" eb="46">
      <t>ケン</t>
    </rPh>
    <rPh sb="46" eb="48">
      <t>トウケイ</t>
    </rPh>
    <rPh sb="48" eb="49">
      <t>カ</t>
    </rPh>
    <rPh sb="63" eb="65">
      <t>ケンリツ</t>
    </rPh>
    <rPh sb="65" eb="67">
      <t>ダイガク</t>
    </rPh>
    <rPh sb="80" eb="81">
      <t>ナイ</t>
    </rPh>
    <rPh sb="81" eb="82">
      <t>セン</t>
    </rPh>
    <phoneticPr fontId="1"/>
  </si>
  <si>
    <r>
      <t>―</t>
    </r>
    <r>
      <rPr>
        <sz val="22"/>
        <color theme="1"/>
        <rFont val="Century"/>
        <family val="1"/>
      </rPr>
      <t xml:space="preserve"> 2021</t>
    </r>
    <r>
      <rPr>
        <sz val="22"/>
        <color theme="1"/>
        <rFont val="ＭＳ 明朝"/>
        <family val="1"/>
        <charset val="128"/>
      </rPr>
      <t>年12月推計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10" eb="12">
      <t>スイケイ</t>
    </rPh>
    <phoneticPr fontId="1"/>
  </si>
  <si>
    <t>(出所)内閣府「国民経済計算」、「四半期別GDP速報」(令和3年12月8日)※2015年基準、「令和3年度年央試算」(令和3年7月30日)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8" eb="30">
      <t>レイワ</t>
    </rPh>
    <rPh sb="31" eb="32">
      <t>ネン</t>
    </rPh>
    <rPh sb="34" eb="35">
      <t>ガツ</t>
    </rPh>
    <rPh sb="36" eb="37">
      <t>ニチ</t>
    </rPh>
    <rPh sb="43" eb="44">
      <t>ネン</t>
    </rPh>
    <rPh sb="44" eb="46">
      <t>キジュン</t>
    </rPh>
    <rPh sb="47" eb="49">
      <t>レイワ</t>
    </rPh>
    <rPh sb="51" eb="53">
      <t>ネンド</t>
    </rPh>
    <rPh sb="52" eb="54">
      <t>ネンオウ</t>
    </rPh>
    <rPh sb="54" eb="56">
      <t>シサン</t>
    </rPh>
    <rPh sb="58" eb="60">
      <t>レイワ</t>
    </rPh>
    <rPh sb="63" eb="64">
      <t>ガツ</t>
    </rPh>
    <rPh sb="66" eb="67">
      <t>ニチ</t>
    </rPh>
    <phoneticPr fontId="21"/>
  </si>
  <si>
    <t>　      兵庫県統計課「兵庫県民経済計算」、「四半期別兵庫県内GDP速報」、兵庫県立大学地域経済指標研究会試算（令和3年12月）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4" eb="65">
      <t>ツキ</t>
    </rPh>
    <phoneticPr fontId="21"/>
  </si>
  <si>
    <t xml:space="preserve">        アジア太平洋研究所推計「第134回景気分析と予測」（令和3年11月）</t>
    <rPh sb="11" eb="14">
      <t>タイヘイヨウ</t>
    </rPh>
    <rPh sb="14" eb="17">
      <t>ケンキュウショ</t>
    </rPh>
    <rPh sb="17" eb="19">
      <t>スイケイ</t>
    </rPh>
    <rPh sb="20" eb="21">
      <t>ダイ</t>
    </rPh>
    <rPh sb="24" eb="25">
      <t>カイ</t>
    </rPh>
    <rPh sb="25" eb="27">
      <t>ケイキ</t>
    </rPh>
    <rPh sb="27" eb="29">
      <t>ブンセキ</t>
    </rPh>
    <rPh sb="30" eb="32">
      <t>ヨソク</t>
    </rPh>
    <rPh sb="34" eb="36">
      <t>レイワ</t>
    </rPh>
    <rPh sb="37" eb="38">
      <t>ネン</t>
    </rPh>
    <rPh sb="40" eb="41">
      <t>ガツ</t>
    </rPh>
    <phoneticPr fontId="17"/>
  </si>
  <si>
    <t>令和3年11月</t>
    <rPh sb="0" eb="2">
      <t>レイワ</t>
    </rPh>
    <rPh sb="3" eb="4">
      <t>ネン</t>
    </rPh>
    <rPh sb="6" eb="7">
      <t>ガツ</t>
    </rPh>
    <phoneticPr fontId="17"/>
  </si>
  <si>
    <t>令和3年7-9月期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</si>
  <si>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令和3年12月</t>
    <rPh sb="0" eb="2">
      <t>レイワ</t>
    </rPh>
    <rPh sb="3" eb="4">
      <t>ネン</t>
    </rPh>
    <rPh sb="6" eb="7">
      <t>ガツ</t>
    </rPh>
    <phoneticPr fontId="17"/>
  </si>
  <si>
    <t>令和3年6月</t>
    <rPh sb="0" eb="2">
      <t>レイワ</t>
    </rPh>
    <rPh sb="3" eb="4">
      <t>ネン</t>
    </rPh>
    <rPh sb="5" eb="6">
      <t>ガツ</t>
    </rPh>
    <phoneticPr fontId="17"/>
  </si>
  <si>
    <t xml:space="preserve">  　　　　　　　    2021/12/28</t>
    <phoneticPr fontId="2"/>
  </si>
  <si>
    <t>令和2年度（2020年度）の兵庫県経済を振り返ると、新型コロナの影響により、期</t>
    <phoneticPr fontId="1"/>
  </si>
  <si>
    <t>ナの変異株への対応から、感染防止策など下押し圧力が続発し、持ち直しの動き</t>
    <rPh sb="25" eb="27">
      <t>ゾクハツ</t>
    </rPh>
    <rPh sb="29" eb="30">
      <t>モ</t>
    </rPh>
    <rPh sb="31" eb="32">
      <t>ナオ</t>
    </rPh>
    <rPh sb="34" eb="35">
      <t>ウゴ</t>
    </rPh>
    <phoneticPr fontId="1"/>
  </si>
  <si>
    <t>にあるものの低調な推移となっている。雇用環境、所得環境も厳しい状況にある。</t>
    <phoneticPr fontId="1"/>
  </si>
  <si>
    <t>度に近い水準にとどまる見通しである。</t>
    <rPh sb="2" eb="3">
      <t>チカ</t>
    </rPh>
    <rPh sb="4" eb="6">
      <t>スイジュン</t>
    </rPh>
    <phoneticPr fontId="1"/>
  </si>
  <si>
    <t>一方、企業部門では、外需に持ち直しがみられ、デジタル化への対応など設備投</t>
    <rPh sb="26" eb="27">
      <t>カ</t>
    </rPh>
    <rPh sb="29" eb="31">
      <t>タイオウ</t>
    </rPh>
    <rPh sb="33" eb="35">
      <t>セツビ</t>
    </rPh>
    <rPh sb="35" eb="36">
      <t>トウ</t>
    </rPh>
    <phoneticPr fontId="1"/>
  </si>
  <si>
    <t>資は堅調に推移している。ただ、個人消費に関連した地場産業では厳しい状態が</t>
    <rPh sb="15" eb="17">
      <t>コジン</t>
    </rPh>
    <rPh sb="17" eb="19">
      <t>ショウヒ</t>
    </rPh>
    <rPh sb="20" eb="22">
      <t>カンレン</t>
    </rPh>
    <rPh sb="24" eb="26">
      <t>ジバ</t>
    </rPh>
    <rPh sb="26" eb="28">
      <t>サンギョウ</t>
    </rPh>
    <rPh sb="30" eb="31">
      <t>キビ</t>
    </rPh>
    <rPh sb="33" eb="35">
      <t>ジョウタイ</t>
    </rPh>
    <phoneticPr fontId="1"/>
  </si>
  <si>
    <t>続いている。2021年度ＧＲＰ（実質値）は、大きなマイナスとなった2020年度に比</t>
    <phoneticPr fontId="1"/>
  </si>
  <si>
    <t>べ持ち直し、4年ぶりに前年度比プラスに転じる。もっとも、ＧＲＰの額では、2019年</t>
    <rPh sb="7" eb="8">
      <t>ネン</t>
    </rPh>
    <rPh sb="11" eb="15">
      <t>ゼンネンドヒ</t>
    </rPh>
    <rPh sb="19" eb="20">
      <t>テン</t>
    </rPh>
    <rPh sb="32" eb="33">
      <t>ガク</t>
    </rPh>
    <phoneticPr fontId="1"/>
  </si>
  <si>
    <r>
      <t>　　　　　</t>
    </r>
    <r>
      <rPr>
        <sz val="16"/>
        <rFont val="ＭＳ Ｐゴシック"/>
        <family val="3"/>
        <charset val="128"/>
      </rPr>
      <t>2020年度の動向と2021年度/2022年度の見込</t>
    </r>
    <rPh sb="19" eb="21">
      <t>ネンド</t>
    </rPh>
    <rPh sb="26" eb="28">
      <t>ネンド</t>
    </rPh>
    <rPh sb="29" eb="31">
      <t>ミコ</t>
    </rPh>
    <phoneticPr fontId="2"/>
  </si>
  <si>
    <t>の動きに支えられ回復のテンポが強まっていくと見込まれる。個人消費は、新型コ</t>
    <rPh sb="1" eb="2">
      <t>ウゴ</t>
    </rPh>
    <rPh sb="8" eb="10">
      <t>カイフク</t>
    </rPh>
    <rPh sb="15" eb="16">
      <t>ツヨ</t>
    </rPh>
    <rPh sb="22" eb="24">
      <t>ミコ</t>
    </rPh>
    <rPh sb="28" eb="30">
      <t>コジン</t>
    </rPh>
    <rPh sb="30" eb="32">
      <t>ショウヒ</t>
    </rPh>
    <phoneticPr fontId="1"/>
  </si>
  <si>
    <t>ロナの変異株の動向など、依然として先行き不透明感が残るものの、正常化への</t>
    <rPh sb="7" eb="9">
      <t>ドウコウ</t>
    </rPh>
    <rPh sb="31" eb="34">
      <t>セイジョウカ</t>
    </rPh>
    <phoneticPr fontId="1"/>
  </si>
  <si>
    <t>初から厳しい状態となった。個人消費は、外出自粛などから低迷した。また、雇用</t>
    <rPh sb="27" eb="29">
      <t>テイメイ</t>
    </rPh>
    <phoneticPr fontId="1"/>
  </si>
  <si>
    <t>機会の喪失をもたらした。企業部門も、前年度から計画されていた設備投資の動</t>
    <rPh sb="20" eb="21">
      <t>ド</t>
    </rPh>
    <phoneticPr fontId="1"/>
  </si>
  <si>
    <t>きが残ったものの、製造業を主体に減益が続いた。外需に関してもコロナウイルス</t>
    <phoneticPr fontId="1"/>
  </si>
  <si>
    <t>パンデミックを背景に、輸出が停滞し、海外との行き来が制限されるなか、インバ</t>
    <phoneticPr fontId="1"/>
  </si>
  <si>
    <t>ウンド需要がほぼゼロとなった。年度前半における緊急事態宣言の解除以後は、</t>
    <phoneticPr fontId="1"/>
  </si>
  <si>
    <t>家計や企業の活動がみえたものの、第２波、第３波の到来から回復ペースは再び</t>
    <phoneticPr fontId="1"/>
  </si>
  <si>
    <t>鈍化した。このためＧＲＰ（実質値）の推移は、前年度比が３年連続のマイナスとな</t>
    <rPh sb="18" eb="20">
      <t>スイイ</t>
    </rPh>
    <phoneticPr fontId="1"/>
  </si>
  <si>
    <t>り、更に2020年度のＧＲＰ（実質値）は、前年度に比べマイナス幅が広がった。</t>
    <phoneticPr fontId="1"/>
  </si>
  <si>
    <t>動きが増えていこう。安定した動きを取り戻すのは、なお一定の時間を要すると見</t>
    <rPh sb="26" eb="28">
      <t>イッテイ</t>
    </rPh>
    <rPh sb="29" eb="31">
      <t>ジカン</t>
    </rPh>
    <rPh sb="32" eb="33">
      <t>ヨウ</t>
    </rPh>
    <phoneticPr fontId="1"/>
  </si>
  <si>
    <t>込まれるが、2022年度ＧＲＰ（実質値）は、前年度に続きプラスを維持しよう。</t>
    <rPh sb="26" eb="27">
      <t>ツヅ</t>
    </rPh>
    <rPh sb="32" eb="34">
      <t>イジ</t>
    </rPh>
    <phoneticPr fontId="1"/>
  </si>
  <si>
    <t>令和3年度（2021年度）の兵庫県経済は、個人消費が、次々と出現する新型コロ</t>
    <rPh sb="34" eb="36">
      <t>シンガタ</t>
    </rPh>
    <phoneticPr fontId="1"/>
  </si>
  <si>
    <t>令和4年度（2022年度）の兵庫県経済は、輸出や設備投資の堅調さなど企業部門</t>
    <rPh sb="34" eb="36">
      <t>キギョウ</t>
    </rPh>
    <rPh sb="36" eb="3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</si>
</sst>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_ "/>
    <numFmt numFmtId="184" formatCode="0;&quot;▲ &quot;0"/>
    <numFmt numFmtId="185" formatCode="#&quot;¥&quot;\!\ ###&quot;¥&quot;\!\ ##0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1"/>
      <charset val="128"/>
    </font>
    <font>
      <sz val="10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6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32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Border="1">
      <alignment vertical="center"/>
    </xf>
    <xf numFmtId="0" fontId="0" fillId="2" borderId="25" xfId="0" applyFont="1" applyFill="1" applyBorder="1" applyAlignment="1">
      <alignment horizontal="center" vertical="center"/>
    </xf>
    <xf numFmtId="3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18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2" borderId="25" xfId="3" applyNumberFormat="1" applyFont="1" applyFill="1" applyBorder="1"/>
    <xf numFmtId="0" fontId="3" fillId="2" borderId="26" xfId="3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 wrapText="1"/>
    </xf>
    <xf numFmtId="0" fontId="18" fillId="2" borderId="26" xfId="0" applyFont="1" applyFill="1" applyBorder="1" applyAlignment="1">
      <alignment vertical="top" wrapText="1"/>
    </xf>
    <xf numFmtId="0" fontId="3" fillId="2" borderId="15" xfId="3" applyNumberFormat="1" applyFont="1" applyFill="1" applyBorder="1"/>
    <xf numFmtId="0" fontId="3" fillId="2" borderId="5" xfId="3" applyNumberFormat="1" applyFont="1" applyFill="1" applyBorder="1"/>
    <xf numFmtId="0" fontId="18" fillId="2" borderId="2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0" xfId="0" quotePrefix="1" applyFont="1" applyFill="1" applyBorder="1" applyAlignment="1">
      <alignment vertical="top" wrapText="1"/>
    </xf>
    <xf numFmtId="0" fontId="3" fillId="2" borderId="6" xfId="3" applyNumberFormat="1" applyFont="1" applyFill="1" applyBorder="1"/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20" xfId="0" applyNumberFormat="1" applyFont="1" applyFill="1" applyBorder="1" applyAlignment="1"/>
    <xf numFmtId="179" fontId="3" fillId="2" borderId="15" xfId="3" applyNumberFormat="1" applyFont="1" applyFill="1" applyBorder="1"/>
    <xf numFmtId="0" fontId="3" fillId="2" borderId="0" xfId="0" applyFont="1" applyFill="1" applyBorder="1" applyAlignment="1"/>
    <xf numFmtId="178" fontId="3" fillId="2" borderId="0" xfId="0" applyNumberFormat="1" applyFont="1" applyFill="1" applyBorder="1" applyAlignment="1"/>
    <xf numFmtId="178" fontId="3" fillId="2" borderId="5" xfId="0" applyNumberFormat="1" applyFont="1" applyFill="1" applyBorder="1" applyAlignment="1"/>
    <xf numFmtId="179" fontId="3" fillId="2" borderId="22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1" xfId="0" applyNumberFormat="1" applyFont="1" applyFill="1" applyBorder="1" applyAlignment="1"/>
    <xf numFmtId="49" fontId="4" fillId="2" borderId="20" xfId="3" applyNumberFormat="1" applyFont="1" applyFill="1" applyBorder="1"/>
    <xf numFmtId="178" fontId="3" fillId="2" borderId="15" xfId="0" applyNumberFormat="1" applyFont="1" applyFill="1" applyBorder="1" applyAlignment="1"/>
    <xf numFmtId="178" fontId="3" fillId="2" borderId="22" xfId="0" applyNumberFormat="1" applyFont="1" applyFill="1" applyBorder="1" applyAlignment="1"/>
    <xf numFmtId="0" fontId="3" fillId="2" borderId="1" xfId="3" applyNumberFormat="1" applyFont="1" applyFill="1" applyBorder="1" applyAlignment="1">
      <alignment horizontal="right"/>
    </xf>
    <xf numFmtId="0" fontId="3" fillId="2" borderId="22" xfId="3" applyNumberFormat="1" applyFont="1" applyFill="1" applyBorder="1"/>
    <xf numFmtId="0" fontId="3" fillId="2" borderId="2" xfId="3" applyNumberFormat="1" applyFont="1" applyFill="1" applyBorder="1"/>
    <xf numFmtId="0" fontId="3" fillId="2" borderId="5" xfId="0" applyFont="1" applyFill="1" applyBorder="1" applyAlignment="1"/>
    <xf numFmtId="0" fontId="3" fillId="2" borderId="11" xfId="0" applyFont="1" applyFill="1" applyBorder="1" applyAlignment="1"/>
    <xf numFmtId="180" fontId="3" fillId="2" borderId="25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0" fontId="3" fillId="2" borderId="25" xfId="0" applyFont="1" applyFill="1" applyBorder="1" applyAlignment="1"/>
    <xf numFmtId="0" fontId="3" fillId="2" borderId="1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2" borderId="0" xfId="3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80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1" xfId="0" applyFill="1" applyBorder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3" fillId="2" borderId="11" xfId="3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quotePrefix="1" applyFont="1" applyFill="1" applyAlignment="1">
      <alignment horizontal="right"/>
    </xf>
    <xf numFmtId="38" fontId="18" fillId="2" borderId="1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38" fontId="18" fillId="0" borderId="0" xfId="8" applyFont="1"/>
    <xf numFmtId="177" fontId="18" fillId="2" borderId="10" xfId="8" applyNumberFormat="1" applyFont="1" applyFill="1" applyBorder="1" applyAlignment="1">
      <alignment vertical="center"/>
    </xf>
    <xf numFmtId="182" fontId="18" fillId="3" borderId="0" xfId="8" applyNumberFormat="1" applyFont="1" applyFill="1"/>
    <xf numFmtId="38" fontId="18" fillId="2" borderId="13" xfId="8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38" fontId="18" fillId="2" borderId="43" xfId="8" applyFont="1" applyFill="1" applyBorder="1" applyAlignment="1">
      <alignment vertical="center"/>
    </xf>
    <xf numFmtId="177" fontId="18" fillId="2" borderId="9" xfId="8" applyNumberFormat="1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177" fontId="18" fillId="2" borderId="41" xfId="8" applyNumberFormat="1" applyFont="1" applyFill="1" applyBorder="1" applyAlignment="1">
      <alignment vertical="center"/>
    </xf>
    <xf numFmtId="38" fontId="18" fillId="2" borderId="17" xfId="8" applyFont="1" applyFill="1" applyBorder="1" applyAlignment="1">
      <alignment vertical="center"/>
    </xf>
    <xf numFmtId="38" fontId="18" fillId="2" borderId="14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25" xfId="8" applyFont="1" applyFill="1" applyBorder="1" applyAlignment="1">
      <alignment vertical="center"/>
    </xf>
    <xf numFmtId="38" fontId="18" fillId="2" borderId="39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177" fontId="18" fillId="2" borderId="44" xfId="8" applyNumberFormat="1" applyFont="1" applyFill="1" applyBorder="1" applyAlignment="1">
      <alignment vertical="center"/>
    </xf>
    <xf numFmtId="177" fontId="18" fillId="2" borderId="24" xfId="8" applyNumberFormat="1" applyFont="1" applyFill="1" applyBorder="1" applyAlignment="1">
      <alignment vertical="center"/>
    </xf>
    <xf numFmtId="177" fontId="18" fillId="2" borderId="35" xfId="8" applyNumberFormat="1" applyFont="1" applyFill="1" applyBorder="1" applyAlignment="1">
      <alignment vertical="center"/>
    </xf>
    <xf numFmtId="177" fontId="18" fillId="2" borderId="18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38" fontId="18" fillId="2" borderId="46" xfId="8" applyFont="1" applyFill="1" applyBorder="1" applyAlignment="1">
      <alignment vertical="center"/>
    </xf>
    <xf numFmtId="177" fontId="18" fillId="2" borderId="11" xfId="8" applyNumberFormat="1" applyFont="1" applyFill="1" applyBorder="1" applyAlignment="1">
      <alignment vertical="center"/>
    </xf>
    <xf numFmtId="38" fontId="18" fillId="2" borderId="5" xfId="8" applyFont="1" applyFill="1" applyBorder="1" applyAlignment="1">
      <alignment vertical="center"/>
    </xf>
    <xf numFmtId="38" fontId="18" fillId="2" borderId="26" xfId="8" applyFont="1" applyFill="1" applyBorder="1" applyAlignment="1">
      <alignment vertical="center"/>
    </xf>
    <xf numFmtId="177" fontId="18" fillId="2" borderId="42" xfId="8" applyNumberFormat="1" applyFont="1" applyFill="1" applyBorder="1" applyAlignment="1">
      <alignment vertical="center"/>
    </xf>
    <xf numFmtId="38" fontId="18" fillId="2" borderId="51" xfId="8" applyFont="1" applyFill="1" applyBorder="1" applyAlignment="1">
      <alignment vertical="center"/>
    </xf>
    <xf numFmtId="38" fontId="18" fillId="2" borderId="32" xfId="8" applyFont="1" applyFill="1" applyBorder="1" applyAlignment="1">
      <alignment vertical="center"/>
    </xf>
    <xf numFmtId="38" fontId="18" fillId="2" borderId="45" xfId="8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36" xfId="0" applyFont="1" applyFill="1" applyBorder="1" applyAlignment="1"/>
    <xf numFmtId="0" fontId="18" fillId="2" borderId="13" xfId="0" applyFont="1" applyFill="1" applyBorder="1" applyAlignment="1"/>
    <xf numFmtId="0" fontId="18" fillId="2" borderId="12" xfId="0" applyFont="1" applyFill="1" applyBorder="1" applyAlignment="1"/>
    <xf numFmtId="0" fontId="18" fillId="2" borderId="19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40" xfId="0" applyFont="1" applyFill="1" applyBorder="1" applyAlignment="1"/>
    <xf numFmtId="0" fontId="18" fillId="2" borderId="44" xfId="0" applyFont="1" applyFill="1" applyBorder="1" applyAlignment="1"/>
    <xf numFmtId="0" fontId="18" fillId="2" borderId="37" xfId="0" applyFont="1" applyFill="1" applyBorder="1" applyAlignment="1"/>
    <xf numFmtId="0" fontId="20" fillId="2" borderId="0" xfId="0" applyFont="1" applyFill="1" applyBorder="1" applyAlignment="1"/>
    <xf numFmtId="0" fontId="18" fillId="0" borderId="0" xfId="0" applyFont="1" applyBorder="1" applyAlignment="1"/>
    <xf numFmtId="0" fontId="18" fillId="3" borderId="0" xfId="0" applyFont="1" applyFill="1" applyAlignment="1"/>
    <xf numFmtId="183" fontId="18" fillId="0" borderId="0" xfId="0" applyNumberFormat="1" applyFont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20" xfId="8" applyNumberFormat="1" applyFont="1" applyFill="1" applyBorder="1"/>
    <xf numFmtId="177" fontId="3" fillId="2" borderId="15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2" xfId="8" applyNumberFormat="1" applyFont="1" applyFill="1" applyBorder="1"/>
    <xf numFmtId="177" fontId="3" fillId="2" borderId="2" xfId="8" applyNumberFormat="1" applyFont="1" applyFill="1" applyBorder="1"/>
    <xf numFmtId="177" fontId="3" fillId="2" borderId="11" xfId="8" applyNumberFormat="1" applyFont="1" applyFill="1" applyBorder="1"/>
    <xf numFmtId="38" fontId="3" fillId="2" borderId="25" xfId="8" applyFont="1" applyFill="1" applyBorder="1" applyAlignment="1">
      <alignment vertical="center"/>
    </xf>
    <xf numFmtId="38" fontId="3" fillId="2" borderId="26" xfId="8" applyFont="1" applyFill="1" applyBorder="1" applyAlignment="1">
      <alignment horizontal="right" vertical="center"/>
    </xf>
    <xf numFmtId="38" fontId="3" fillId="2" borderId="15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2" xfId="8" applyFont="1" applyFill="1" applyBorder="1" applyAlignment="1">
      <alignment vertical="center"/>
    </xf>
    <xf numFmtId="38" fontId="3" fillId="2" borderId="11" xfId="8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7" xfId="0" applyFont="1" applyFill="1" applyBorder="1" applyAlignment="1"/>
    <xf numFmtId="0" fontId="18" fillId="2" borderId="52" xfId="0" applyFont="1" applyFill="1" applyBorder="1" applyAlignment="1"/>
    <xf numFmtId="0" fontId="18" fillId="2" borderId="49" xfId="0" applyFont="1" applyFill="1" applyBorder="1" applyAlignment="1"/>
    <xf numFmtId="0" fontId="18" fillId="2" borderId="48" xfId="0" applyFont="1" applyFill="1" applyBorder="1" applyAlignment="1"/>
    <xf numFmtId="0" fontId="18" fillId="2" borderId="30" xfId="0" applyFont="1" applyFill="1" applyBorder="1" applyAlignment="1"/>
    <xf numFmtId="0" fontId="18" fillId="2" borderId="32" xfId="0" applyFont="1" applyFill="1" applyBorder="1" applyAlignment="1"/>
    <xf numFmtId="0" fontId="18" fillId="2" borderId="45" xfId="0" applyFont="1" applyFill="1" applyBorder="1" applyAlignment="1"/>
    <xf numFmtId="0" fontId="18" fillId="2" borderId="17" xfId="0" applyFont="1" applyFill="1" applyBorder="1" applyAlignment="1"/>
    <xf numFmtId="0" fontId="18" fillId="2" borderId="46" xfId="0" applyFont="1" applyFill="1" applyBorder="1" applyAlignment="1"/>
    <xf numFmtId="0" fontId="18" fillId="2" borderId="43" xfId="0" applyFont="1" applyFill="1" applyBorder="1" applyAlignment="1"/>
    <xf numFmtId="0" fontId="18" fillId="2" borderId="50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4" xfId="0" applyFont="1" applyFill="1" applyBorder="1" applyAlignment="1"/>
    <xf numFmtId="0" fontId="18" fillId="2" borderId="16" xfId="0" applyFont="1" applyFill="1" applyBorder="1" applyAlignment="1"/>
    <xf numFmtId="0" fontId="18" fillId="2" borderId="33" xfId="0" applyFont="1" applyFill="1" applyBorder="1" applyAlignment="1"/>
    <xf numFmtId="0" fontId="18" fillId="2" borderId="8" xfId="0" applyFont="1" applyFill="1" applyBorder="1" applyAlignment="1"/>
    <xf numFmtId="0" fontId="18" fillId="2" borderId="39" xfId="0" applyFont="1" applyFill="1" applyBorder="1" applyAlignment="1"/>
    <xf numFmtId="0" fontId="18" fillId="2" borderId="1" xfId="0" applyFont="1" applyFill="1" applyBorder="1" applyAlignment="1"/>
    <xf numFmtId="0" fontId="18" fillId="2" borderId="26" xfId="0" applyFont="1" applyFill="1" applyBorder="1" applyAlignment="1"/>
    <xf numFmtId="0" fontId="18" fillId="2" borderId="4" xfId="0" applyFont="1" applyFill="1" applyBorder="1" applyAlignment="1"/>
    <xf numFmtId="0" fontId="18" fillId="2" borderId="41" xfId="0" applyFont="1" applyFill="1" applyBorder="1" applyAlignment="1"/>
    <xf numFmtId="0" fontId="18" fillId="2" borderId="2" xfId="0" applyFont="1" applyFill="1" applyBorder="1" applyAlignment="1"/>
    <xf numFmtId="0" fontId="18" fillId="2" borderId="11" xfId="0" applyFont="1" applyFill="1" applyBorder="1" applyAlignment="1"/>
    <xf numFmtId="0" fontId="18" fillId="2" borderId="10" xfId="0" applyFont="1" applyFill="1" applyBorder="1" applyAlignment="1"/>
    <xf numFmtId="0" fontId="18" fillId="2" borderId="31" xfId="0" applyFont="1" applyFill="1" applyBorder="1" applyAlignment="1"/>
    <xf numFmtId="0" fontId="18" fillId="2" borderId="34" xfId="0" applyFont="1" applyFill="1" applyBorder="1" applyAlignment="1"/>
    <xf numFmtId="0" fontId="18" fillId="2" borderId="53" xfId="0" applyFont="1" applyFill="1" applyBorder="1" applyAlignment="1"/>
    <xf numFmtId="0" fontId="18" fillId="2" borderId="27" xfId="0" applyFont="1" applyFill="1" applyBorder="1" applyAlignment="1"/>
    <xf numFmtId="0" fontId="18" fillId="2" borderId="28" xfId="0" applyFont="1" applyFill="1" applyBorder="1" applyAlignment="1"/>
    <xf numFmtId="0" fontId="18" fillId="2" borderId="38" xfId="0" applyFont="1" applyFill="1" applyBorder="1" applyAlignment="1"/>
    <xf numFmtId="0" fontId="18" fillId="2" borderId="29" xfId="0" applyFont="1" applyFill="1" applyBorder="1" applyAlignment="1"/>
    <xf numFmtId="0" fontId="18" fillId="2" borderId="3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/>
    <xf numFmtId="0" fontId="18" fillId="2" borderId="18" xfId="0" applyFont="1" applyFill="1" applyBorder="1" applyAlignment="1"/>
    <xf numFmtId="0" fontId="18" fillId="2" borderId="24" xfId="0" applyFont="1" applyFill="1" applyBorder="1" applyAlignment="1"/>
    <xf numFmtId="0" fontId="18" fillId="2" borderId="42" xfId="0" applyFont="1" applyFill="1" applyBorder="1" applyAlignment="1"/>
    <xf numFmtId="0" fontId="18" fillId="2" borderId="35" xfId="0" applyFont="1" applyFill="1" applyBorder="1" applyAlignment="1"/>
    <xf numFmtId="177" fontId="3" fillId="2" borderId="21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20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0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10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1" xfId="0" applyNumberFormat="1" applyFont="1" applyFill="1" applyBorder="1" applyAlignment="1"/>
    <xf numFmtId="180" fontId="3" fillId="3" borderId="4" xfId="0" applyNumberFormat="1" applyFont="1" applyFill="1" applyBorder="1" applyAlignment="1">
      <alignment vertical="center"/>
    </xf>
    <xf numFmtId="0" fontId="3" fillId="3" borderId="14" xfId="0" applyFont="1" applyFill="1" applyBorder="1" applyAlignment="1"/>
    <xf numFmtId="0" fontId="3" fillId="3" borderId="21" xfId="0" applyFont="1" applyFill="1" applyBorder="1" applyAlignment="1">
      <alignment horizontal="center"/>
    </xf>
    <xf numFmtId="176" fontId="3" fillId="0" borderId="14" xfId="8" applyNumberFormat="1" applyFont="1" applyBorder="1"/>
    <xf numFmtId="176" fontId="3" fillId="0" borderId="10" xfId="8" applyNumberFormat="1" applyFont="1" applyBorder="1"/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1" xfId="8" applyNumberFormat="1" applyFont="1" applyFill="1" applyBorder="1"/>
    <xf numFmtId="177" fontId="3" fillId="2" borderId="14" xfId="8" applyNumberFormat="1" applyFont="1" applyFill="1" applyBorder="1"/>
    <xf numFmtId="0" fontId="3" fillId="2" borderId="22" xfId="0" applyFont="1" applyFill="1" applyBorder="1" applyAlignment="1"/>
    <xf numFmtId="177" fontId="3" fillId="2" borderId="10" xfId="8" applyNumberFormat="1" applyFont="1" applyFill="1" applyBorder="1"/>
    <xf numFmtId="0" fontId="18" fillId="2" borderId="0" xfId="0" applyFont="1" applyFill="1" applyAlignment="1">
      <alignment horizontal="right"/>
    </xf>
    <xf numFmtId="0" fontId="18" fillId="3" borderId="36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vertical="center"/>
    </xf>
    <xf numFmtId="0" fontId="3" fillId="0" borderId="26" xfId="0" applyFont="1" applyBorder="1" applyAlignment="1"/>
    <xf numFmtId="0" fontId="3" fillId="0" borderId="4" xfId="0" applyFont="1" applyBorder="1" applyAlignment="1"/>
    <xf numFmtId="0" fontId="3" fillId="3" borderId="0" xfId="0" applyFont="1" applyFill="1" applyBorder="1" applyAlignment="1"/>
    <xf numFmtId="0" fontId="2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14" xfId="0" applyFont="1" applyBorder="1" applyAlignment="1"/>
    <xf numFmtId="0" fontId="4" fillId="0" borderId="2" xfId="0" applyFont="1" applyFill="1" applyBorder="1" applyAlignment="1"/>
    <xf numFmtId="0" fontId="3" fillId="0" borderId="25" xfId="0" applyFont="1" applyBorder="1" applyAlignment="1"/>
    <xf numFmtId="0" fontId="3" fillId="0" borderId="1" xfId="0" applyFont="1" applyBorder="1" applyAlignment="1">
      <alignment horizontal="right"/>
    </xf>
    <xf numFmtId="180" fontId="3" fillId="0" borderId="25" xfId="0" applyNumberFormat="1" applyFont="1" applyBorder="1" applyAlignment="1">
      <alignment vertical="center"/>
    </xf>
    <xf numFmtId="180" fontId="3" fillId="4" borderId="1" xfId="0" applyNumberFormat="1" applyFont="1" applyFill="1" applyBorder="1" applyAlignment="1">
      <alignment vertical="center"/>
    </xf>
    <xf numFmtId="180" fontId="3" fillId="4" borderId="25" xfId="0" applyNumberFormat="1" applyFont="1" applyFill="1" applyBorder="1" applyAlignment="1">
      <alignment vertical="center"/>
    </xf>
    <xf numFmtId="180" fontId="3" fillId="4" borderId="26" xfId="0" applyNumberFormat="1" applyFont="1" applyFill="1" applyBorder="1" applyAlignment="1">
      <alignment vertical="center"/>
    </xf>
    <xf numFmtId="0" fontId="20" fillId="0" borderId="0" xfId="0" applyFont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2" xfId="0" applyFont="1" applyFill="1" applyBorder="1" applyAlignment="1"/>
    <xf numFmtId="0" fontId="3" fillId="4" borderId="0" xfId="0" applyFont="1" applyFill="1" applyBorder="1" applyAlignment="1"/>
    <xf numFmtId="0" fontId="3" fillId="0" borderId="6" xfId="3" applyNumberFormat="1" applyFont="1" applyFill="1" applyBorder="1"/>
    <xf numFmtId="49" fontId="4" fillId="0" borderId="7" xfId="3" applyNumberFormat="1" applyFont="1" applyFill="1" applyBorder="1"/>
    <xf numFmtId="181" fontId="3" fillId="0" borderId="6" xfId="0" applyNumberFormat="1" applyFont="1" applyBorder="1" applyAlignment="1"/>
    <xf numFmtId="181" fontId="3" fillId="0" borderId="7" xfId="0" applyNumberFormat="1" applyFont="1" applyBorder="1" applyAlignment="1"/>
    <xf numFmtId="177" fontId="3" fillId="0" borderId="7" xfId="0" applyNumberFormat="1" applyFont="1" applyBorder="1" applyAlignment="1"/>
    <xf numFmtId="177" fontId="3" fillId="0" borderId="6" xfId="0" applyNumberFormat="1" applyFont="1" applyBorder="1" applyAlignment="1"/>
    <xf numFmtId="177" fontId="3" fillId="0" borderId="20" xfId="0" applyNumberFormat="1" applyFont="1" applyBorder="1" applyAlignment="1"/>
    <xf numFmtId="176" fontId="3" fillId="0" borderId="0" xfId="8" applyNumberFormat="1" applyFont="1"/>
    <xf numFmtId="179" fontId="3" fillId="0" borderId="15" xfId="3" applyNumberFormat="1" applyFont="1" applyFill="1" applyBorder="1"/>
    <xf numFmtId="181" fontId="3" fillId="0" borderId="15" xfId="0" applyNumberFormat="1" applyFont="1" applyBorder="1" applyAlignment="1"/>
    <xf numFmtId="181" fontId="3" fillId="0" borderId="0" xfId="0" applyNumberFormat="1" applyFont="1" applyBorder="1" applyAlignment="1"/>
    <xf numFmtId="181" fontId="3" fillId="0" borderId="25" xfId="0" applyNumberFormat="1" applyFont="1" applyBorder="1" applyAlignment="1"/>
    <xf numFmtId="181" fontId="3" fillId="0" borderId="1" xfId="0" applyNumberFormat="1" applyFont="1" applyBorder="1" applyAlignment="1"/>
    <xf numFmtId="177" fontId="3" fillId="0" borderId="0" xfId="0" applyNumberFormat="1" applyFont="1" applyBorder="1" applyAlignment="1"/>
    <xf numFmtId="177" fontId="3" fillId="0" borderId="15" xfId="0" applyNumberFormat="1" applyFont="1" applyBorder="1" applyAlignment="1"/>
    <xf numFmtId="177" fontId="3" fillId="0" borderId="5" xfId="0" applyNumberFormat="1" applyFont="1" applyBorder="1" applyAlignment="1"/>
    <xf numFmtId="177" fontId="3" fillId="0" borderId="15" xfId="8" applyNumberFormat="1" applyFont="1" applyBorder="1"/>
    <xf numFmtId="177" fontId="3" fillId="0" borderId="0" xfId="8" applyNumberFormat="1" applyFont="1" applyBorder="1"/>
    <xf numFmtId="177" fontId="3" fillId="0" borderId="5" xfId="8" applyNumberFormat="1" applyFont="1" applyBorder="1"/>
    <xf numFmtId="179" fontId="3" fillId="0" borderId="22" xfId="3" applyNumberFormat="1" applyFont="1" applyFill="1" applyBorder="1"/>
    <xf numFmtId="181" fontId="3" fillId="0" borderId="22" xfId="0" applyNumberFormat="1" applyFont="1" applyBorder="1" applyAlignment="1"/>
    <xf numFmtId="181" fontId="3" fillId="0" borderId="2" xfId="0" applyNumberFormat="1" applyFont="1" applyBorder="1" applyAlignment="1"/>
    <xf numFmtId="177" fontId="3" fillId="0" borderId="2" xfId="0" applyNumberFormat="1" applyFont="1" applyBorder="1" applyAlignment="1"/>
    <xf numFmtId="177" fontId="3" fillId="0" borderId="22" xfId="0" applyNumberFormat="1" applyFont="1" applyBorder="1" applyAlignment="1"/>
    <xf numFmtId="177" fontId="3" fillId="0" borderId="11" xfId="0" applyNumberFormat="1" applyFont="1" applyBorder="1" applyAlignment="1"/>
    <xf numFmtId="179" fontId="3" fillId="0" borderId="0" xfId="3" applyNumberFormat="1" applyFont="1" applyFill="1" applyBorder="1"/>
    <xf numFmtId="0" fontId="4" fillId="0" borderId="0" xfId="0" applyFont="1" applyAlignment="1"/>
    <xf numFmtId="177" fontId="3" fillId="0" borderId="6" xfId="8" applyNumberFormat="1" applyFont="1" applyBorder="1"/>
    <xf numFmtId="177" fontId="3" fillId="0" borderId="7" xfId="8" applyNumberFormat="1" applyFont="1" applyBorder="1"/>
    <xf numFmtId="177" fontId="3" fillId="0" borderId="20" xfId="8" applyNumberFormat="1" applyFont="1" applyBorder="1"/>
    <xf numFmtId="181" fontId="3" fillId="4" borderId="15" xfId="0" applyNumberFormat="1" applyFont="1" applyFill="1" applyBorder="1" applyAlignment="1"/>
    <xf numFmtId="177" fontId="3" fillId="4" borderId="0" xfId="0" applyNumberFormat="1" applyFont="1" applyFill="1" applyBorder="1" applyAlignment="1"/>
    <xf numFmtId="177" fontId="3" fillId="4" borderId="15" xfId="0" applyNumberFormat="1" applyFont="1" applyFill="1" applyBorder="1" applyAlignment="1"/>
    <xf numFmtId="177" fontId="3" fillId="4" borderId="5" xfId="0" applyNumberFormat="1" applyFont="1" applyFill="1" applyBorder="1" applyAlignment="1"/>
    <xf numFmtId="177" fontId="3" fillId="0" borderId="22" xfId="8" applyNumberFormat="1" applyFont="1" applyBorder="1"/>
    <xf numFmtId="177" fontId="3" fillId="0" borderId="2" xfId="8" applyNumberFormat="1" applyFont="1" applyBorder="1"/>
    <xf numFmtId="0" fontId="18" fillId="3" borderId="43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8" fillId="2" borderId="0" xfId="0" quotePrefix="1" applyFont="1" applyFill="1" applyAlignment="1">
      <alignment horizontal="center"/>
    </xf>
    <xf numFmtId="178" fontId="18" fillId="2" borderId="43" xfId="0" applyNumberFormat="1" applyFont="1" applyFill="1" applyBorder="1" applyAlignment="1"/>
    <xf numFmtId="178" fontId="18" fillId="2" borderId="50" xfId="0" applyNumberFormat="1" applyFont="1" applyFill="1" applyBorder="1" applyAlignment="1"/>
    <xf numFmtId="178" fontId="20" fillId="2" borderId="0" xfId="0" applyNumberFormat="1" applyFont="1" applyFill="1" applyAlignment="1"/>
    <xf numFmtId="177" fontId="18" fillId="3" borderId="14" xfId="8" applyNumberFormat="1" applyFont="1" applyFill="1" applyBorder="1" applyAlignment="1">
      <alignment vertical="center"/>
    </xf>
    <xf numFmtId="178" fontId="18" fillId="2" borderId="4" xfId="0" applyNumberFormat="1" applyFont="1" applyFill="1" applyBorder="1" applyAlignment="1"/>
    <xf numFmtId="178" fontId="18" fillId="2" borderId="31" xfId="0" applyNumberFormat="1" applyFont="1" applyFill="1" applyBorder="1" applyAlignment="1"/>
    <xf numFmtId="177" fontId="18" fillId="3" borderId="10" xfId="8" applyNumberFormat="1" applyFont="1" applyFill="1" applyBorder="1" applyAlignment="1">
      <alignment vertical="center"/>
    </xf>
    <xf numFmtId="177" fontId="18" fillId="3" borderId="33" xfId="8" applyNumberFormat="1" applyFont="1" applyFill="1" applyBorder="1" applyAlignment="1">
      <alignment vertical="center"/>
    </xf>
    <xf numFmtId="38" fontId="18" fillId="2" borderId="31" xfId="8" applyFont="1" applyFill="1" applyBorder="1" applyAlignment="1">
      <alignment vertical="center"/>
    </xf>
    <xf numFmtId="177" fontId="18" fillId="3" borderId="23" xfId="8" applyNumberFormat="1" applyFont="1" applyFill="1" applyBorder="1" applyAlignment="1">
      <alignment vertical="center"/>
    </xf>
    <xf numFmtId="177" fontId="18" fillId="3" borderId="54" xfId="8" applyNumberFormat="1" applyFont="1" applyFill="1" applyBorder="1" applyAlignment="1">
      <alignment vertical="center"/>
    </xf>
    <xf numFmtId="177" fontId="3" fillId="2" borderId="6" xfId="0" applyNumberFormat="1" applyFont="1" applyFill="1" applyBorder="1" applyAlignment="1"/>
    <xf numFmtId="177" fontId="3" fillId="2" borderId="15" xfId="0" applyNumberFormat="1" applyFont="1" applyFill="1" applyBorder="1" applyAlignment="1"/>
    <xf numFmtId="177" fontId="3" fillId="2" borderId="22" xfId="0" applyNumberFormat="1" applyFont="1" applyFill="1" applyBorder="1" applyAlignment="1"/>
    <xf numFmtId="0" fontId="3" fillId="0" borderId="10" xfId="0" applyFont="1" applyBorder="1" applyAlignment="1"/>
    <xf numFmtId="0" fontId="3" fillId="3" borderId="10" xfId="0" applyFont="1" applyFill="1" applyBorder="1" applyAlignment="1"/>
    <xf numFmtId="0" fontId="18" fillId="2" borderId="49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7" fontId="18" fillId="3" borderId="19" xfId="8" applyNumberFormat="1" applyFont="1" applyFill="1" applyBorder="1" applyAlignment="1">
      <alignment vertical="center"/>
    </xf>
    <xf numFmtId="177" fontId="18" fillId="3" borderId="12" xfId="8" applyNumberFormat="1" applyFont="1" applyFill="1" applyBorder="1" applyAlignment="1">
      <alignment vertical="center"/>
    </xf>
    <xf numFmtId="0" fontId="18" fillId="0" borderId="1" xfId="0" applyFont="1" applyBorder="1" applyAlignment="1"/>
    <xf numFmtId="177" fontId="18" fillId="0" borderId="1" xfId="8" applyNumberFormat="1" applyFont="1" applyBorder="1"/>
    <xf numFmtId="0" fontId="18" fillId="0" borderId="2" xfId="0" applyFont="1" applyBorder="1" applyAlignment="1"/>
    <xf numFmtId="177" fontId="18" fillId="0" borderId="2" xfId="8" applyNumberFormat="1" applyFont="1" applyBorder="1"/>
    <xf numFmtId="0" fontId="3" fillId="3" borderId="10" xfId="0" applyFont="1" applyFill="1" applyBorder="1" applyAlignment="1">
      <alignment horizontal="center"/>
    </xf>
    <xf numFmtId="180" fontId="3" fillId="6" borderId="1" xfId="0" applyNumberFormat="1" applyFont="1" applyFill="1" applyBorder="1" applyAlignment="1">
      <alignment vertical="center"/>
    </xf>
    <xf numFmtId="0" fontId="3" fillId="6" borderId="0" xfId="0" applyFont="1" applyFill="1" applyBorder="1" applyAlignment="1"/>
    <xf numFmtId="0" fontId="0" fillId="2" borderId="0" xfId="0" applyFont="1" applyFill="1" applyAlignment="1">
      <alignment vertical="center" wrapText="1"/>
    </xf>
    <xf numFmtId="0" fontId="22" fillId="0" borderId="0" xfId="0" applyFont="1" applyAlignment="1"/>
    <xf numFmtId="0" fontId="22" fillId="2" borderId="0" xfId="0" applyFont="1" applyFill="1" applyAlignment="1"/>
    <xf numFmtId="0" fontId="29" fillId="0" borderId="0" xfId="0" applyFont="1" applyAlignment="1"/>
    <xf numFmtId="184" fontId="22" fillId="2" borderId="1" xfId="0" applyNumberFormat="1" applyFont="1" applyFill="1" applyBorder="1" applyAlignment="1"/>
    <xf numFmtId="0" fontId="22" fillId="3" borderId="1" xfId="0" applyFont="1" applyFill="1" applyBorder="1" applyAlignment="1"/>
    <xf numFmtId="0" fontId="22" fillId="0" borderId="0" xfId="0" applyFont="1" applyBorder="1" applyAlignment="1"/>
    <xf numFmtId="0" fontId="22" fillId="2" borderId="0" xfId="0" applyFont="1" applyFill="1" applyBorder="1" applyAlignment="1"/>
    <xf numFmtId="0" fontId="22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2" fillId="3" borderId="2" xfId="0" applyFont="1" applyFill="1" applyBorder="1" applyAlignment="1"/>
    <xf numFmtId="177" fontId="22" fillId="0" borderId="0" xfId="8" applyNumberFormat="1" applyFont="1"/>
    <xf numFmtId="0" fontId="22" fillId="0" borderId="2" xfId="0" applyFont="1" applyBorder="1" applyAlignment="1"/>
    <xf numFmtId="0" fontId="22" fillId="2" borderId="2" xfId="0" applyFont="1" applyFill="1" applyBorder="1" applyAlignment="1"/>
    <xf numFmtId="177" fontId="22" fillId="0" borderId="2" xfId="8" applyNumberFormat="1" applyFont="1" applyBorder="1"/>
    <xf numFmtId="0" fontId="22" fillId="3" borderId="0" xfId="0" applyFont="1" applyFill="1" applyBorder="1" applyAlignment="1"/>
    <xf numFmtId="0" fontId="22" fillId="3" borderId="0" xfId="0" applyFont="1" applyFill="1" applyAlignment="1"/>
    <xf numFmtId="177" fontId="22" fillId="3" borderId="0" xfId="8" applyNumberFormat="1" applyFont="1" applyFill="1" applyBorder="1"/>
    <xf numFmtId="177" fontId="22" fillId="0" borderId="0" xfId="8" applyNumberFormat="1" applyFont="1" applyBorder="1"/>
    <xf numFmtId="0" fontId="22" fillId="0" borderId="1" xfId="0" applyFont="1" applyBorder="1" applyAlignment="1"/>
    <xf numFmtId="184" fontId="22" fillId="0" borderId="1" xfId="0" applyNumberFormat="1" applyFont="1" applyBorder="1" applyAlignment="1"/>
    <xf numFmtId="184" fontId="22" fillId="6" borderId="1" xfId="0" applyNumberFormat="1" applyFont="1" applyFill="1" applyBorder="1" applyAlignment="1"/>
    <xf numFmtId="184" fontId="22" fillId="2" borderId="0" xfId="0" applyNumberFormat="1" applyFont="1" applyFill="1" applyBorder="1" applyAlignment="1"/>
    <xf numFmtId="0" fontId="22" fillId="6" borderId="0" xfId="0" applyFont="1" applyFill="1" applyBorder="1" applyAlignment="1"/>
    <xf numFmtId="0" fontId="22" fillId="6" borderId="2" xfId="0" applyFont="1" applyFill="1" applyBorder="1" applyAlignment="1"/>
    <xf numFmtId="38" fontId="22" fillId="2" borderId="0" xfId="8" applyFont="1" applyFill="1" applyBorder="1"/>
    <xf numFmtId="0" fontId="18" fillId="2" borderId="18" xfId="0" applyFont="1" applyFill="1" applyBorder="1" applyAlignment="1">
      <alignment horizontal="center" vertical="center"/>
    </xf>
    <xf numFmtId="184" fontId="18" fillId="0" borderId="0" xfId="0" applyNumberFormat="1" applyFont="1" applyAlignment="1"/>
    <xf numFmtId="184" fontId="18" fillId="0" borderId="0" xfId="0" applyNumberFormat="1" applyFont="1" applyAlignment="1">
      <alignment horizontal="right"/>
    </xf>
    <xf numFmtId="0" fontId="4" fillId="0" borderId="0" xfId="3" applyNumberFormat="1" applyFont="1" applyFill="1" applyBorder="1" applyAlignment="1"/>
    <xf numFmtId="0" fontId="22" fillId="4" borderId="0" xfId="0" applyFont="1" applyFill="1" applyAlignment="1"/>
    <xf numFmtId="0" fontId="28" fillId="0" borderId="0" xfId="0" applyFont="1" applyAlignment="1"/>
    <xf numFmtId="38" fontId="3" fillId="4" borderId="1" xfId="8" applyFont="1" applyFill="1" applyBorder="1" applyAlignment="1">
      <alignment vertical="center"/>
    </xf>
    <xf numFmtId="38" fontId="3" fillId="4" borderId="1" xfId="8" applyFont="1" applyFill="1" applyBorder="1" applyAlignment="1">
      <alignment horizontal="right" vertical="center"/>
    </xf>
    <xf numFmtId="180" fontId="3" fillId="7" borderId="1" xfId="0" applyNumberFormat="1" applyFont="1" applyFill="1" applyBorder="1" applyAlignment="1">
      <alignment vertical="center"/>
    </xf>
    <xf numFmtId="184" fontId="22" fillId="7" borderId="1" xfId="0" applyNumberFormat="1" applyFont="1" applyFill="1" applyBorder="1" applyAlignment="1"/>
    <xf numFmtId="38" fontId="3" fillId="4" borderId="0" xfId="8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4" borderId="0" xfId="0" applyFont="1" applyFill="1" applyBorder="1" applyAlignment="1"/>
    <xf numFmtId="38" fontId="22" fillId="4" borderId="0" xfId="8" applyFont="1" applyFill="1" applyBorder="1"/>
    <xf numFmtId="0" fontId="22" fillId="7" borderId="0" xfId="0" applyFont="1" applyFill="1" applyBorder="1" applyAlignment="1"/>
    <xf numFmtId="38" fontId="3" fillId="4" borderId="2" xfId="8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3" applyNumberFormat="1" applyFont="1" applyFill="1" applyBorder="1"/>
    <xf numFmtId="49" fontId="4" fillId="0" borderId="0" xfId="3" applyNumberFormat="1" applyFont="1" applyFill="1" applyBorder="1"/>
    <xf numFmtId="38" fontId="22" fillId="0" borderId="0" xfId="8" applyFont="1" applyBorder="1"/>
    <xf numFmtId="49" fontId="3" fillId="0" borderId="0" xfId="3" applyNumberFormat="1" applyFont="1" applyFill="1" applyBorder="1"/>
    <xf numFmtId="0" fontId="3" fillId="0" borderId="0" xfId="4" applyNumberFormat="1" applyFont="1" applyFill="1" applyBorder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85" fontId="4" fillId="0" borderId="0" xfId="4" applyNumberFormat="1" applyFont="1" applyFill="1" applyBorder="1" applyAlignment="1">
      <alignment horizontal="left"/>
    </xf>
    <xf numFmtId="0" fontId="4" fillId="0" borderId="0" xfId="3" applyNumberFormat="1" applyFont="1" applyFill="1" applyBorder="1"/>
    <xf numFmtId="185" fontId="4" fillId="0" borderId="0" xfId="4" applyNumberFormat="1" applyFont="1" applyFill="1" applyBorder="1"/>
    <xf numFmtId="0" fontId="3" fillId="0" borderId="2" xfId="4" applyNumberFormat="1" applyFont="1" applyFill="1" applyBorder="1"/>
    <xf numFmtId="49" fontId="3" fillId="0" borderId="2" xfId="3" applyNumberFormat="1" applyFont="1" applyFill="1" applyBorder="1"/>
    <xf numFmtId="0" fontId="22" fillId="7" borderId="2" xfId="0" applyFont="1" applyFill="1" applyBorder="1" applyAlignment="1"/>
    <xf numFmtId="38" fontId="22" fillId="0" borderId="0" xfId="8" applyFont="1"/>
    <xf numFmtId="38" fontId="22" fillId="3" borderId="0" xfId="8" applyFont="1" applyFill="1"/>
    <xf numFmtId="0" fontId="30" fillId="0" borderId="0" xfId="0" applyFont="1" applyAlignment="1"/>
    <xf numFmtId="0" fontId="22" fillId="5" borderId="0" xfId="0" applyFont="1" applyFill="1" applyAlignment="1"/>
    <xf numFmtId="38" fontId="3" fillId="4" borderId="1" xfId="8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3" applyNumberFormat="1" applyFont="1" applyFill="1" applyBorder="1"/>
    <xf numFmtId="49" fontId="4" fillId="0" borderId="1" xfId="3" applyNumberFormat="1" applyFont="1" applyFill="1" applyBorder="1"/>
    <xf numFmtId="0" fontId="22" fillId="7" borderId="1" xfId="0" applyFont="1" applyFill="1" applyBorder="1" applyAlignment="1"/>
    <xf numFmtId="38" fontId="22" fillId="3" borderId="0" xfId="8" applyFont="1" applyFill="1" applyBorder="1"/>
    <xf numFmtId="38" fontId="22" fillId="3" borderId="1" xfId="8" applyFont="1" applyFill="1" applyBorder="1"/>
    <xf numFmtId="38" fontId="22" fillId="7" borderId="1" xfId="8" applyFont="1" applyFill="1" applyBorder="1"/>
    <xf numFmtId="38" fontId="22" fillId="7" borderId="0" xfId="8" applyFont="1" applyFill="1" applyBorder="1"/>
    <xf numFmtId="38" fontId="22" fillId="8" borderId="0" xfId="8" applyFont="1" applyFill="1" applyBorder="1"/>
    <xf numFmtId="38" fontId="22" fillId="3" borderId="2" xfId="8" applyFont="1" applyFill="1" applyBorder="1"/>
    <xf numFmtId="38" fontId="22" fillId="7" borderId="2" xfId="8" applyFont="1" applyFill="1" applyBorder="1"/>
    <xf numFmtId="38" fontId="22" fillId="0" borderId="0" xfId="10" applyFont="1" applyBorder="1" applyAlignment="1"/>
    <xf numFmtId="38" fontId="22" fillId="0" borderId="2" xfId="10" applyFont="1" applyBorder="1" applyAlignment="1"/>
    <xf numFmtId="38" fontId="22" fillId="0" borderId="0" xfId="10" applyFont="1" applyAlignment="1"/>
    <xf numFmtId="38" fontId="22" fillId="3" borderId="0" xfId="10" applyFont="1" applyFill="1" applyAlignment="1"/>
    <xf numFmtId="38" fontId="22" fillId="2" borderId="0" xfId="10" applyFont="1" applyFill="1" applyBorder="1" applyAlignment="1"/>
    <xf numFmtId="38" fontId="22" fillId="4" borderId="0" xfId="10" applyFont="1" applyFill="1" applyBorder="1" applyAlignment="1"/>
    <xf numFmtId="38" fontId="22" fillId="5" borderId="0" xfId="10" applyFont="1" applyFill="1" applyBorder="1" applyAlignment="1"/>
    <xf numFmtId="38" fontId="22" fillId="2" borderId="2" xfId="10" applyFont="1" applyFill="1" applyBorder="1" applyAlignment="1"/>
    <xf numFmtId="38" fontId="3" fillId="2" borderId="7" xfId="10" applyFont="1" applyFill="1" applyBorder="1" applyAlignment="1"/>
    <xf numFmtId="38" fontId="3" fillId="2" borderId="0" xfId="10" applyFont="1" applyFill="1" applyBorder="1" applyAlignment="1"/>
    <xf numFmtId="38" fontId="3" fillId="2" borderId="2" xfId="10" applyFont="1" applyFill="1" applyBorder="1" applyAlignment="1"/>
    <xf numFmtId="38" fontId="18" fillId="3" borderId="0" xfId="10" applyFont="1" applyFill="1" applyAlignment="1"/>
    <xf numFmtId="38" fontId="18" fillId="0" borderId="0" xfId="10" applyFont="1" applyAlignment="1"/>
    <xf numFmtId="38" fontId="18" fillId="5" borderId="0" xfId="10" applyFont="1" applyFill="1" applyAlignment="1"/>
    <xf numFmtId="0" fontId="0" fillId="2" borderId="0" xfId="0" applyFill="1" applyAlignment="1"/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58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26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</cellXfs>
  <cellStyles count="11">
    <cellStyle name="パーセント 2" xfId="6" xr:uid="{00000000-0005-0000-0000-000000000000}"/>
    <cellStyle name="桁区切り" xfId="10" builtinId="6"/>
    <cellStyle name="桁区切り 2" xfId="8" xr:uid="{00000000-0005-0000-0000-000002000000}"/>
    <cellStyle name="桁区切り 3" xfId="7" xr:uid="{00000000-0005-0000-0000-000003000000}"/>
    <cellStyle name="標準" xfId="0" builtinId="0"/>
    <cellStyle name="標準 2" xfId="1" xr:uid="{00000000-0005-0000-0000-000005000000}"/>
    <cellStyle name="標準 2 3" xfId="2" xr:uid="{00000000-0005-0000-0000-000006000000}"/>
    <cellStyle name="標準 3" xfId="5" xr:uid="{00000000-0005-0000-0000-000007000000}"/>
    <cellStyle name="標準_2001市町のすがた" xfId="3" xr:uid="{00000000-0005-0000-0000-000008000000}"/>
    <cellStyle name="標準_市町C3" xfId="4" xr:uid="{00000000-0005-0000-0000-000009000000}"/>
    <cellStyle name="未定義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15855243900963992"/>
          <c:y val="4.4015659658704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63298942470902"/>
          <c:y val="0.16525252525252526"/>
          <c:w val="0.81420705462899912"/>
          <c:h val="0.7386623775686576"/>
        </c:manualLayout>
      </c:layout>
      <c:lineChart>
        <c:grouping val="standard"/>
        <c:varyColors val="0"/>
        <c:ser>
          <c:idx val="0"/>
          <c:order val="0"/>
          <c:tx>
            <c:v>全国(H27基準）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5572448605214688E-2"/>
                  <c:y val="-6.4758874837614999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99-4931-AB45-1346B5C88698}"/>
                </c:ext>
              </c:extLst>
            </c:dLbl>
            <c:dLbl>
              <c:idx val="1"/>
              <c:layout>
                <c:manualLayout>
                  <c:x val="-4.3377319770512554E-2"/>
                  <c:y val="-7.0477654939597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9-4931-AB45-1346B5C88698}"/>
                </c:ext>
              </c:extLst>
            </c:dLbl>
            <c:dLbl>
              <c:idx val="2"/>
              <c:layout>
                <c:manualLayout>
                  <c:x val="-3.5838423422878594E-2"/>
                  <c:y val="4.7975467713000521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99-4931-AB45-1346B5C88698}"/>
                </c:ext>
              </c:extLst>
            </c:dLbl>
            <c:dLbl>
              <c:idx val="3"/>
              <c:layout>
                <c:manualLayout>
                  <c:x val="-3.6414964258499945E-2"/>
                  <c:y val="-5.1052608322949528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9-4931-AB45-1346B5C88698}"/>
                </c:ext>
              </c:extLst>
            </c:dLbl>
            <c:dLbl>
              <c:idx val="4"/>
              <c:layout>
                <c:manualLayout>
                  <c:x val="-5.9340001854606958E-2"/>
                  <c:y val="4.6619829087020608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99-4931-AB45-1346B5C88698}"/>
                </c:ext>
              </c:extLst>
            </c:dLbl>
            <c:dLbl>
              <c:idx val="5"/>
              <c:layout>
                <c:manualLayout>
                  <c:x val="-3.3622248831799324E-2"/>
                  <c:y val="4.4795107682246788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99-4931-AB45-1346B5C88698}"/>
                </c:ext>
              </c:extLst>
            </c:dLbl>
            <c:dLbl>
              <c:idx val="6"/>
              <c:layout>
                <c:manualLayout>
                  <c:x val="-2.7000334635589904E-2"/>
                  <c:y val="-7.2941841865726387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99-4931-AB45-1346B5C88698}"/>
                </c:ext>
              </c:extLst>
            </c:dLbl>
            <c:dLbl>
              <c:idx val="7"/>
              <c:layout>
                <c:manualLayout>
                  <c:x val="-2.6585225233942533E-2"/>
                  <c:y val="-8.4283605963395986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99-4931-AB45-1346B5C88698}"/>
                </c:ext>
              </c:extLst>
            </c:dLbl>
            <c:dLbl>
              <c:idx val="8"/>
              <c:layout>
                <c:manualLayout>
                  <c:x val="-2.6792618664602558E-2"/>
                  <c:y val="-7.698754827363756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99-4931-AB45-1346B5C88698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0;"▲ "0</c:formatCode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numLit>
          </c:cat>
          <c:val>
            <c:numLit>
              <c:formatCode>#,##0.0;"▲ "#,##0.0</c:formatCode>
              <c:ptCount val="8"/>
              <c:pt idx="0">
                <c:v>1.7</c:v>
              </c:pt>
              <c:pt idx="1">
                <c:v>0.8</c:v>
              </c:pt>
              <c:pt idx="2">
                <c:v>1.8</c:v>
              </c:pt>
              <c:pt idx="3">
                <c:v>0.2</c:v>
              </c:pt>
              <c:pt idx="4">
                <c:v>-0.7</c:v>
              </c:pt>
              <c:pt idx="5">
                <c:v>-4.5</c:v>
              </c:pt>
              <c:pt idx="6">
                <c:v>3.4</c:v>
              </c:pt>
              <c:pt idx="7">
                <c:v>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F799-4931-AB45-1346B5C88698}"/>
            </c:ext>
          </c:extLst>
        </c:ser>
        <c:ser>
          <c:idx val="1"/>
          <c:order val="1"/>
          <c:tx>
            <c:v>兵庫県(H23基準）</c:v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3.6689123536977231E-2"/>
                  <c:y val="6.1958871302703326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99-4931-AB45-1346B5C88698}"/>
                </c:ext>
              </c:extLst>
            </c:dLbl>
            <c:dLbl>
              <c:idx val="1"/>
              <c:layout>
                <c:manualLayout>
                  <c:x val="-4.1467397220508725E-2"/>
                  <c:y val="5.7543766625131373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99-4931-AB45-1346B5C88698}"/>
                </c:ext>
              </c:extLst>
            </c:dLbl>
            <c:dLbl>
              <c:idx val="2"/>
              <c:layout>
                <c:manualLayout>
                  <c:x val="-2.9655164072232905E-2"/>
                  <c:y val="-8.8983271030515121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99-4931-AB45-1346B5C88698}"/>
                </c:ext>
              </c:extLst>
            </c:dLbl>
            <c:dLbl>
              <c:idx val="3"/>
              <c:layout>
                <c:manualLayout>
                  <c:x val="-4.9599042055226965E-2"/>
                  <c:y val="5.5902153644935795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64559268801076E-2"/>
                      <c:h val="8.08080808080808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799-4931-AB45-1346B5C88698}"/>
                </c:ext>
              </c:extLst>
            </c:dLbl>
            <c:dLbl>
              <c:idx val="4"/>
              <c:layout>
                <c:manualLayout>
                  <c:x val="-5.059657865347484E-2"/>
                  <c:y val="-8.6398897107558603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99-4931-AB45-1346B5C88698}"/>
                </c:ext>
              </c:extLst>
            </c:dLbl>
            <c:dLbl>
              <c:idx val="5"/>
              <c:layout>
                <c:manualLayout>
                  <c:x val="-4.9659115191246259E-2"/>
                  <c:y val="-8.2163365942893501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99-4931-AB45-1346B5C88698}"/>
                </c:ext>
              </c:extLst>
            </c:dLbl>
            <c:dLbl>
              <c:idx val="6"/>
              <c:layout>
                <c:manualLayout>
                  <c:x val="-3.903657204139805E-2"/>
                  <c:y val="5.0918104933852924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06709075158703E-2"/>
                      <c:h val="6.79501698754246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F799-4931-AB45-1346B5C88698}"/>
                </c:ext>
              </c:extLst>
            </c:dLbl>
            <c:dLbl>
              <c:idx val="7"/>
              <c:layout>
                <c:manualLayout>
                  <c:x val="-2.8673835125448029E-2"/>
                  <c:y val="5.8605300600051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99-4931-AB45-1346B5C88698}"/>
                </c:ext>
              </c:extLst>
            </c:dLbl>
            <c:dLbl>
              <c:idx val="8"/>
              <c:layout>
                <c:manualLayout>
                  <c:x val="-3.5496369405437225E-2"/>
                  <c:y val="4.1295898618733264E-2"/>
                </c:manualLayout>
              </c:layout>
              <c:spPr/>
              <c:txPr>
                <a:bodyPr/>
                <a:lstStyle/>
                <a:p>
                  <a:pPr>
                    <a:defRPr sz="10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99-4931-AB45-1346B5C88698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0;"▲ "0</c:formatCode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numLit>
          </c:cat>
          <c:val>
            <c:numLit>
              <c:formatCode>#,##0.0;"▲ "#,##0.0</c:formatCode>
              <c:ptCount val="8"/>
              <c:pt idx="0">
                <c:v>1.1000000000000001</c:v>
              </c:pt>
              <c:pt idx="1">
                <c:v>0.4</c:v>
              </c:pt>
              <c:pt idx="2">
                <c:v>2.2000000000000002</c:v>
              </c:pt>
              <c:pt idx="3">
                <c:v>-0.4</c:v>
              </c:pt>
              <c:pt idx="4">
                <c:v>-0.6</c:v>
              </c:pt>
              <c:pt idx="5">
                <c:v>-2.6</c:v>
              </c:pt>
              <c:pt idx="6">
                <c:v>2.8</c:v>
              </c:pt>
              <c:pt idx="7">
                <c:v>1.7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F799-4931-AB45-1346B5C8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94496"/>
        <c:axId val="158796416"/>
      </c:lineChart>
      <c:catAx>
        <c:axId val="15879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2640597344686759"/>
              <c:y val="0.9281705948372615"/>
            </c:manualLayout>
          </c:layout>
          <c:overlay val="0"/>
        </c:title>
        <c:numFmt formatCode="0;&quot;▲ &quot;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8796416"/>
        <c:crossesAt val="-8"/>
        <c:auto val="0"/>
        <c:lblAlgn val="ctr"/>
        <c:lblOffset val="100"/>
        <c:noMultiLvlLbl val="0"/>
      </c:catAx>
      <c:valAx>
        <c:axId val="158796416"/>
        <c:scaling>
          <c:orientation val="minMax"/>
          <c:max val="6"/>
          <c:min val="-6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158794496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42077208090924118"/>
          <c:y val="4.4639925059872569E-2"/>
          <c:w val="0.48379597711576372"/>
          <c:h val="7.42692011983350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名目経済成長率の推移</a:t>
            </a:r>
          </a:p>
        </c:rich>
      </c:tx>
      <c:layout>
        <c:manualLayout>
          <c:xMode val="edge"/>
          <c:yMode val="edge"/>
          <c:x val="0.21143289562249332"/>
          <c:y val="5.3572954543472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39996574783223E-2"/>
          <c:y val="0.1348945335321457"/>
          <c:w val="0.89898486173577818"/>
          <c:h val="0.67697431756777737"/>
        </c:manualLayout>
      </c:layout>
      <c:lineChart>
        <c:grouping val="standard"/>
        <c:varyColors val="0"/>
        <c:ser>
          <c:idx val="0"/>
          <c:order val="0"/>
          <c:tx>
            <c:v>全国(H27基準）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50124861099513E-2"/>
                  <c:y val="-6.123385739573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80-4351-9A3F-CDE37614A70F}"/>
                </c:ext>
              </c:extLst>
            </c:dLbl>
            <c:dLbl>
              <c:idx val="1"/>
              <c:layout>
                <c:manualLayout>
                  <c:x val="-3.7735849056603772E-2"/>
                  <c:y val="-5.816554809843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0-4351-9A3F-CDE37614A70F}"/>
                </c:ext>
              </c:extLst>
            </c:dLbl>
            <c:dLbl>
              <c:idx val="2"/>
              <c:layout>
                <c:manualLayout>
                  <c:x val="-3.3542908805595052E-2"/>
                  <c:y val="-6.733704798528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0-4351-9A3F-CDE37614A70F}"/>
                </c:ext>
              </c:extLst>
            </c:dLbl>
            <c:dLbl>
              <c:idx val="3"/>
              <c:layout>
                <c:manualLayout>
                  <c:x val="-3.1446540880503145E-2"/>
                  <c:y val="-6.7114093959731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0-4351-9A3F-CDE37614A70F}"/>
                </c:ext>
              </c:extLst>
            </c:dLbl>
            <c:dLbl>
              <c:idx val="4"/>
              <c:layout>
                <c:manualLayout>
                  <c:x val="-3.3396660015373648E-2"/>
                  <c:y val="-8.937278189063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0-4351-9A3F-CDE37614A70F}"/>
                </c:ext>
              </c:extLst>
            </c:dLbl>
            <c:dLbl>
              <c:idx val="5"/>
              <c:layout>
                <c:manualLayout>
                  <c:x val="-3.9612791193210102E-2"/>
                  <c:y val="6.7774086378737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02305250538666E-2"/>
                      <c:h val="9.30232558139534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80-4351-9A3F-CDE37614A70F}"/>
                </c:ext>
              </c:extLst>
            </c:dLbl>
            <c:dLbl>
              <c:idx val="6"/>
              <c:layout>
                <c:manualLayout>
                  <c:x val="-2.5376714101936045E-2"/>
                  <c:y val="-7.1410259764041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80-4351-9A3F-CDE37614A70F}"/>
                </c:ext>
              </c:extLst>
            </c:dLbl>
            <c:dLbl>
              <c:idx val="7"/>
              <c:layout>
                <c:manualLayout>
                  <c:x val="-2.6302478502781994E-2"/>
                  <c:y val="5.7585825027685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80-4351-9A3F-CDE37614A70F}"/>
                </c:ext>
              </c:extLst>
            </c:dLbl>
            <c:dLbl>
              <c:idx val="8"/>
              <c:layout>
                <c:manualLayout>
                  <c:x val="-1.8209408194233688E-2"/>
                  <c:y val="-4.8726467331118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80-4351-9A3F-CDE37614A7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0;"▲ "0</c:formatCode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numLit>
          </c:cat>
          <c:val>
            <c:numLit>
              <c:formatCode>#,##0.0;"▲ "#,##0.0</c:formatCode>
              <c:ptCount val="8"/>
              <c:pt idx="0">
                <c:v>3.3</c:v>
              </c:pt>
              <c:pt idx="1">
                <c:v>0.8</c:v>
              </c:pt>
              <c:pt idx="2">
                <c:v>2</c:v>
              </c:pt>
              <c:pt idx="3">
                <c:v>0.1</c:v>
              </c:pt>
              <c:pt idx="4">
                <c:v>0.2</c:v>
              </c:pt>
              <c:pt idx="5">
                <c:v>-3.9</c:v>
              </c:pt>
              <c:pt idx="6">
                <c:v>3.7</c:v>
              </c:pt>
              <c:pt idx="7">
                <c:v>2.2000000000000002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A180-4351-9A3F-CDE37614A70F}"/>
            </c:ext>
          </c:extLst>
        </c:ser>
        <c:ser>
          <c:idx val="1"/>
          <c:order val="1"/>
          <c:tx>
            <c:v>兵庫県(H23基準）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373392438236593E-2"/>
                  <c:y val="4.8311054141488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80-4351-9A3F-CDE37614A70F}"/>
                </c:ext>
              </c:extLst>
            </c:dLbl>
            <c:dLbl>
              <c:idx val="1"/>
              <c:layout>
                <c:manualLayout>
                  <c:x val="-3.5639412997903561E-2"/>
                  <c:y val="5.369127516778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80-4351-9A3F-CDE37614A70F}"/>
                </c:ext>
              </c:extLst>
            </c:dLbl>
            <c:dLbl>
              <c:idx val="2"/>
              <c:layout>
                <c:manualLayout>
                  <c:x val="-3.1446540880503145E-2"/>
                  <c:y val="4.47427293064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80-4351-9A3F-CDE37614A70F}"/>
                </c:ext>
              </c:extLst>
            </c:dLbl>
            <c:dLbl>
              <c:idx val="3"/>
              <c:layout>
                <c:manualLayout>
                  <c:x val="-3.5493051987621427E-2"/>
                  <c:y val="5.375886153765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80-4351-9A3F-CDE37614A70F}"/>
                </c:ext>
              </c:extLst>
            </c:dLbl>
            <c:dLbl>
              <c:idx val="4"/>
              <c:layout>
                <c:manualLayout>
                  <c:x val="-5.7602746545907933E-2"/>
                  <c:y val="6.6778280621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80-4351-9A3F-CDE37614A70F}"/>
                </c:ext>
              </c:extLst>
            </c:dLbl>
            <c:dLbl>
              <c:idx val="5"/>
              <c:layout>
                <c:manualLayout>
                  <c:x val="-4.2927684115358113E-2"/>
                  <c:y val="-7.9108832326191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80-4351-9A3F-CDE37614A70F}"/>
                </c:ext>
              </c:extLst>
            </c:dLbl>
            <c:dLbl>
              <c:idx val="6"/>
              <c:layout>
                <c:manualLayout>
                  <c:x val="-3.9393258695470348E-2"/>
                  <c:y val="7.5973526564993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87296030333081E-2"/>
                      <c:h val="6.20155038759689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180-4351-9A3F-CDE37614A70F}"/>
                </c:ext>
              </c:extLst>
            </c:dLbl>
            <c:dLbl>
              <c:idx val="7"/>
              <c:layout>
                <c:manualLayout>
                  <c:x val="-2.0232675771370914E-2"/>
                  <c:y val="-4.4296788482834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80-4351-9A3F-CDE37614A70F}"/>
                </c:ext>
              </c:extLst>
            </c:dLbl>
            <c:dLbl>
              <c:idx val="8"/>
              <c:layout>
                <c:manualLayout>
                  <c:x val="-2.225594334850799E-2"/>
                  <c:y val="5.315614617940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80-4351-9A3F-CDE37614A7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0;"▲ "0</c:formatCode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numLit>
          </c:cat>
          <c:val>
            <c:numLit>
              <c:formatCode>#,##0.0;"▲ "#,##0.0</c:formatCode>
              <c:ptCount val="8"/>
              <c:pt idx="0">
                <c:v>2.6</c:v>
              </c:pt>
              <c:pt idx="1">
                <c:v>0.2</c:v>
              </c:pt>
              <c:pt idx="2">
                <c:v>1.8</c:v>
              </c:pt>
              <c:pt idx="3">
                <c:v>-0.4</c:v>
              </c:pt>
              <c:pt idx="4">
                <c:v>-0.1</c:v>
              </c:pt>
              <c:pt idx="5">
                <c:v>-2.1</c:v>
              </c:pt>
              <c:pt idx="6">
                <c:v>2.2999999999999998</c:v>
              </c:pt>
              <c:pt idx="7">
                <c:v>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A180-4351-9A3F-CDE37614A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44032"/>
        <c:axId val="158845568"/>
      </c:lineChart>
      <c:catAx>
        <c:axId val="158844032"/>
        <c:scaling>
          <c:orientation val="minMax"/>
        </c:scaling>
        <c:delete val="0"/>
        <c:axPos val="b"/>
        <c:numFmt formatCode="0;&quot;▲ &quot;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45568"/>
        <c:crossesAt val="-6"/>
        <c:auto val="0"/>
        <c:lblAlgn val="ctr"/>
        <c:lblOffset val="100"/>
        <c:noMultiLvlLbl val="0"/>
      </c:catAx>
      <c:valAx>
        <c:axId val="158845568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84403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812254310396334"/>
          <c:y val="3.2477917004560479E-2"/>
          <c:w val="0.37250363431429945"/>
          <c:h val="7.563101123987407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2E38938-5AD5-424C-A553-483F00D28AFA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D7C3F1-8865-4886-AA95-26C21C7A2DEF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692141-8F4B-4A34-95D8-9D27F974BA6F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7A6A9F-10FA-463F-B12A-3CF487556580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64DD0F-7418-4500-A724-109FF1BA8132}"/>
            </a:ext>
          </a:extLst>
        </xdr:cNvPr>
        <xdr:cNvSpPr txBox="1"/>
      </xdr:nvSpPr>
      <xdr:spPr>
        <a:xfrm>
          <a:off x="16621125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175016-1C80-4FA2-A1AE-08BD3CEE369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19</xdr:col>
      <xdr:colOff>114300</xdr:colOff>
      <xdr:row>4</xdr:row>
      <xdr:rowOff>19050</xdr:rowOff>
    </xdr:from>
    <xdr:to>
      <xdr:col>26</xdr:col>
      <xdr:colOff>447675</xdr:colOff>
      <xdr:row>21</xdr:row>
      <xdr:rowOff>9525</xdr:rowOff>
    </xdr:to>
    <xdr:graphicFrame macro="">
      <xdr:nvGraphicFramePr>
        <xdr:cNvPr id="23" name="グラフ 3">
          <a:extLst>
            <a:ext uri="{FF2B5EF4-FFF2-40B4-BE49-F238E27FC236}">
              <a16:creationId xmlns:a16="http://schemas.microsoft.com/office/drawing/2014/main" id="{1A1ADE63-FF8D-4E82-8F4F-BCAA2A3A7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114300</xdr:colOff>
      <xdr:row>23</xdr:row>
      <xdr:rowOff>9525</xdr:rowOff>
    </xdr:from>
    <xdr:to>
      <xdr:col>26</xdr:col>
      <xdr:colOff>523875</xdr:colOff>
      <xdr:row>40</xdr:row>
      <xdr:rowOff>123825</xdr:rowOff>
    </xdr:to>
    <xdr:graphicFrame macro="">
      <xdr:nvGraphicFramePr>
        <xdr:cNvPr id="31" name="グラフ 1">
          <a:extLst>
            <a:ext uri="{FF2B5EF4-FFF2-40B4-BE49-F238E27FC236}">
              <a16:creationId xmlns:a16="http://schemas.microsoft.com/office/drawing/2014/main" id="{8E316C58-F5B3-4436-8ACF-29ADCE6C3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E29706-FF28-40E9-B304-D7970324A9B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0.06452</cdr:x>
      <cdr:y>0.0404</cdr:y>
    </cdr:from>
    <cdr:to>
      <cdr:x>0.22427</cdr:x>
      <cdr:y>0.15488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0050" y="114301"/>
          <a:ext cx="9906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0.03665</cdr:x>
      <cdr:y>0.01678</cdr:y>
    </cdr:from>
    <cdr:to>
      <cdr:x>0.21978</cdr:x>
      <cdr:y>0.13423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075" y="47625"/>
          <a:ext cx="11049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2" name="Line 13">
          <a:extLst>
            <a:ext uri="{FF2B5EF4-FFF2-40B4-BE49-F238E27FC236}">
              <a16:creationId xmlns:a16="http://schemas.microsoft.com/office/drawing/2014/main" id="{15DCC112-B214-4EDF-9DB7-CD528DA528A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id="{C6A7912B-56F3-4BB7-BECA-A66BE040EA02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0" name="Line 13">
          <a:extLst>
            <a:ext uri="{FF2B5EF4-FFF2-40B4-BE49-F238E27FC236}">
              <a16:creationId xmlns:a16="http://schemas.microsoft.com/office/drawing/2014/main" id="{A40A0073-7041-4CC0-90F5-B6489B472F4F}"/>
            </a:ext>
          </a:extLst>
        </xdr:cNvPr>
        <xdr:cNvSpPr>
          <a:spLocks noChangeShapeType="1"/>
        </xdr:cNvSpPr>
      </xdr:nvSpPr>
      <xdr:spPr bwMode="auto">
        <a:xfrm>
          <a:off x="9525" y="34283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73E49139-120A-422F-95EA-30C9D2BC729B}"/>
            </a:ext>
          </a:extLst>
        </xdr:cNvPr>
        <xdr:cNvSpPr>
          <a:spLocks noChangeShapeType="1"/>
        </xdr:cNvSpPr>
      </xdr:nvSpPr>
      <xdr:spPr bwMode="auto">
        <a:xfrm>
          <a:off x="9525" y="37077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8" name="Line 13">
          <a:extLst>
            <a:ext uri="{FF2B5EF4-FFF2-40B4-BE49-F238E27FC236}">
              <a16:creationId xmlns:a16="http://schemas.microsoft.com/office/drawing/2014/main" id="{17A720E4-A395-4DA9-9BF8-EE7F6365D8B0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10" name="Line 13">
          <a:extLst>
            <a:ext uri="{FF2B5EF4-FFF2-40B4-BE49-F238E27FC236}">
              <a16:creationId xmlns:a16="http://schemas.microsoft.com/office/drawing/2014/main" id="{9F2DBBCC-88AB-4AF6-9B06-656D6F3DA9C0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15" name="Line 13">
          <a:extLst>
            <a:ext uri="{FF2B5EF4-FFF2-40B4-BE49-F238E27FC236}">
              <a16:creationId xmlns:a16="http://schemas.microsoft.com/office/drawing/2014/main" id="{A0A346C6-F306-4B38-A582-C29A7ECEBE50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17" name="Line 13">
          <a:extLst>
            <a:ext uri="{FF2B5EF4-FFF2-40B4-BE49-F238E27FC236}">
              <a16:creationId xmlns:a16="http://schemas.microsoft.com/office/drawing/2014/main" id="{9EBA6F0F-3936-459E-ACEC-6D56220C817D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22" name="Line 13">
          <a:extLst>
            <a:ext uri="{FF2B5EF4-FFF2-40B4-BE49-F238E27FC236}">
              <a16:creationId xmlns:a16="http://schemas.microsoft.com/office/drawing/2014/main" id="{F28832CD-6C94-42FA-A2B7-86E8F358F1CC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69241A6D-2F87-4B32-B586-692F34887E8F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29" name="Line 13">
          <a:extLst>
            <a:ext uri="{FF2B5EF4-FFF2-40B4-BE49-F238E27FC236}">
              <a16:creationId xmlns:a16="http://schemas.microsoft.com/office/drawing/2014/main" id="{1F05775C-4DDA-4A5D-A071-A4325606E6AE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E09B7EE8-6EEA-4288-9D45-3D59C0DED71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id="{D4BE6A9C-0C53-4CD4-A0C5-96C3359B2AF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99B2C050-3F26-4108-B0C5-62CC42F7A8D4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76FEDED-8500-46E3-B90E-0A392B1B3DE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B54819AC-6C56-4609-B98F-601586A771D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378ED2E1-6868-4B6E-B7D8-D0E035AAA45D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AD028EC-CD69-44F3-A0A3-FE618C37DB2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FEEBC03-F881-45A9-9FD9-EC900DF3B5D6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B4D7D7B-FEC0-491C-B61E-D19AB3547D2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9995A31-F19A-46F9-9BE7-D2EC187A38F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topLeftCell="A20" workbookViewId="0">
      <selection activeCell="C36" sqref="C36"/>
    </sheetView>
  </sheetViews>
  <sheetFormatPr defaultRowHeight="13"/>
  <cols>
    <col min="1" max="10" width="10.6328125" customWidth="1"/>
  </cols>
  <sheetData>
    <row r="1" spans="1:10" ht="13.5">
      <c r="A1" s="2"/>
      <c r="B1" s="6"/>
      <c r="C1" s="2"/>
      <c r="D1" s="2"/>
      <c r="E1" s="2"/>
      <c r="F1" s="2"/>
      <c r="G1" s="2"/>
      <c r="H1" s="2"/>
      <c r="I1" s="2"/>
    </row>
    <row r="2" spans="1:10" ht="13.5">
      <c r="A2" s="2"/>
      <c r="B2" s="6"/>
      <c r="C2" s="2"/>
      <c r="D2" s="2"/>
      <c r="E2" s="2"/>
      <c r="F2" s="2"/>
      <c r="G2" s="2"/>
      <c r="H2" s="2"/>
      <c r="I2" s="2"/>
    </row>
    <row r="3" spans="1:10" ht="13.5">
      <c r="A3" s="2"/>
      <c r="B3" s="6"/>
      <c r="C3" s="2"/>
      <c r="D3" s="2"/>
      <c r="E3" s="2"/>
      <c r="F3" s="2"/>
      <c r="G3" s="2"/>
      <c r="H3" s="2"/>
      <c r="I3" s="2"/>
    </row>
    <row r="4" spans="1:10" ht="13.5">
      <c r="A4" s="2"/>
      <c r="B4" s="6"/>
      <c r="C4" s="2"/>
      <c r="D4" s="2"/>
      <c r="E4" s="2"/>
      <c r="F4" s="2"/>
      <c r="G4" s="2"/>
      <c r="H4" s="2"/>
      <c r="I4" s="2"/>
    </row>
    <row r="5" spans="1:10" ht="13.5">
      <c r="A5" s="2"/>
      <c r="B5" s="6"/>
      <c r="C5" s="2"/>
      <c r="D5" s="2"/>
      <c r="E5" s="2"/>
      <c r="F5" s="2"/>
      <c r="G5" s="2"/>
      <c r="H5" s="2"/>
      <c r="I5" s="2"/>
    </row>
    <row r="6" spans="1:10" ht="13.5">
      <c r="A6" s="2"/>
      <c r="B6" s="6"/>
      <c r="C6" s="2"/>
      <c r="D6" s="2"/>
      <c r="E6" s="2"/>
      <c r="F6" s="2"/>
      <c r="G6" s="2"/>
      <c r="H6" s="2"/>
      <c r="I6" s="2"/>
    </row>
    <row r="7" spans="1:10" ht="13.5">
      <c r="A7" s="2"/>
      <c r="B7" s="6"/>
      <c r="C7" s="2"/>
      <c r="D7" s="2"/>
      <c r="E7" s="2"/>
      <c r="F7" s="2"/>
      <c r="G7" s="2"/>
      <c r="H7" s="2"/>
      <c r="I7" s="2"/>
    </row>
    <row r="8" spans="1:10" ht="34.5">
      <c r="A8" s="7" t="s">
        <v>138</v>
      </c>
      <c r="B8" s="2"/>
      <c r="C8" s="8"/>
      <c r="D8" s="8"/>
      <c r="E8" s="8"/>
      <c r="F8" s="8"/>
      <c r="G8" s="8"/>
      <c r="H8" s="8"/>
      <c r="I8" s="8"/>
      <c r="J8" s="5"/>
    </row>
    <row r="9" spans="1:10" ht="25.5">
      <c r="A9" s="8"/>
      <c r="B9" s="71"/>
      <c r="C9" s="12" t="s">
        <v>6</v>
      </c>
      <c r="D9" s="11"/>
      <c r="E9" s="2"/>
      <c r="F9" s="2"/>
      <c r="G9" s="2"/>
      <c r="H9" s="2"/>
      <c r="I9" s="2"/>
    </row>
    <row r="10" spans="1:10" ht="13.5">
      <c r="A10" s="2"/>
      <c r="B10" s="6"/>
      <c r="C10" s="2"/>
      <c r="D10" s="2"/>
      <c r="E10" s="2"/>
      <c r="F10" s="2"/>
      <c r="G10" s="2"/>
      <c r="H10" s="2"/>
      <c r="I10" s="2"/>
    </row>
    <row r="11" spans="1:10" ht="13.5">
      <c r="A11" s="2"/>
      <c r="B11" s="6"/>
      <c r="C11" s="2"/>
      <c r="D11" s="2"/>
      <c r="E11" s="2"/>
      <c r="F11" s="2"/>
      <c r="G11" s="2"/>
      <c r="H11" s="2"/>
      <c r="I11" s="2"/>
    </row>
    <row r="12" spans="1:10" ht="13.5">
      <c r="A12" s="2"/>
      <c r="B12" s="6"/>
      <c r="C12" s="2"/>
      <c r="D12" s="2"/>
      <c r="E12" s="2"/>
      <c r="F12" s="2"/>
      <c r="G12" s="2"/>
      <c r="H12" s="2"/>
      <c r="I12" s="2"/>
    </row>
    <row r="13" spans="1:10" ht="13.5">
      <c r="A13" s="2"/>
      <c r="B13" s="6"/>
      <c r="C13" s="2"/>
      <c r="D13" s="2"/>
      <c r="E13" s="2"/>
      <c r="F13" s="2"/>
      <c r="G13" s="2"/>
      <c r="H13" s="2"/>
      <c r="I13" s="2"/>
    </row>
    <row r="14" spans="1:10" ht="13.5">
      <c r="A14" s="2"/>
      <c r="B14" s="6"/>
      <c r="C14" s="2"/>
      <c r="D14" s="2"/>
      <c r="E14" s="2"/>
      <c r="F14" s="2"/>
      <c r="G14" s="2"/>
      <c r="H14" s="2"/>
      <c r="I14" s="2"/>
    </row>
    <row r="15" spans="1:10" ht="13.5">
      <c r="A15" s="2"/>
      <c r="B15" s="6"/>
      <c r="C15" s="2"/>
      <c r="D15" s="2"/>
      <c r="E15" s="2"/>
      <c r="F15" s="2"/>
      <c r="G15" s="2"/>
      <c r="H15" s="2"/>
      <c r="I15" s="2"/>
    </row>
    <row r="16" spans="1:10" ht="27.5">
      <c r="A16" s="2"/>
      <c r="B16" s="400" t="s">
        <v>324</v>
      </c>
      <c r="C16" s="400"/>
      <c r="D16" s="400"/>
      <c r="E16" s="400"/>
      <c r="F16" s="400"/>
      <c r="G16" s="400"/>
      <c r="H16" s="2"/>
      <c r="I16" s="2"/>
    </row>
    <row r="17" spans="1:9" ht="13.5">
      <c r="A17" s="2"/>
      <c r="B17" s="6"/>
      <c r="C17" s="2"/>
      <c r="D17" s="2"/>
      <c r="E17" s="2"/>
      <c r="F17" s="2"/>
      <c r="G17" s="2"/>
      <c r="H17" s="2"/>
      <c r="I17" s="2"/>
    </row>
    <row r="18" spans="1:9" ht="13.5">
      <c r="A18" s="2"/>
      <c r="B18" s="6"/>
      <c r="C18" s="2"/>
      <c r="D18" s="2"/>
      <c r="E18" s="2"/>
      <c r="F18" s="2"/>
      <c r="G18" s="2"/>
      <c r="H18" s="2"/>
      <c r="I18" s="2"/>
    </row>
    <row r="19" spans="1:9" ht="13.5">
      <c r="A19" s="2"/>
      <c r="B19" s="6"/>
      <c r="C19" s="2"/>
      <c r="D19" s="2"/>
      <c r="E19" s="2"/>
      <c r="F19" s="2"/>
      <c r="G19" s="2"/>
      <c r="H19" s="2"/>
      <c r="I19" s="2"/>
    </row>
    <row r="20" spans="1:9" ht="13.5">
      <c r="A20" s="2"/>
      <c r="B20" s="6"/>
      <c r="C20" s="2"/>
      <c r="D20" s="2"/>
      <c r="E20" s="2"/>
      <c r="F20" s="2"/>
      <c r="G20" s="2"/>
      <c r="H20" s="2"/>
      <c r="I20" s="2"/>
    </row>
    <row r="21" spans="1:9" ht="13.5">
      <c r="A21" s="2"/>
      <c r="B21" s="6"/>
      <c r="C21" s="2"/>
      <c r="D21" s="2"/>
      <c r="E21" s="2"/>
      <c r="F21" s="2"/>
      <c r="G21" s="2"/>
      <c r="H21" s="2"/>
      <c r="I21" s="2"/>
    </row>
    <row r="22" spans="1:9" ht="13.5">
      <c r="A22" s="2"/>
      <c r="B22" s="6"/>
      <c r="C22" s="2"/>
      <c r="D22" s="2"/>
      <c r="E22" s="2"/>
      <c r="F22" s="2"/>
      <c r="G22" s="2"/>
      <c r="H22" s="2"/>
      <c r="I22" s="2"/>
    </row>
    <row r="23" spans="1:9" ht="13.5">
      <c r="A23" s="2"/>
      <c r="B23" s="6"/>
      <c r="C23" s="2"/>
      <c r="D23" s="2"/>
      <c r="E23" s="2"/>
      <c r="F23" s="2"/>
      <c r="G23" s="2"/>
      <c r="H23" s="2"/>
      <c r="I23" s="2"/>
    </row>
    <row r="24" spans="1:9" ht="13.5">
      <c r="A24" s="2"/>
      <c r="B24" s="6"/>
      <c r="C24" s="2"/>
      <c r="D24" s="2"/>
      <c r="E24" s="2"/>
      <c r="F24" s="2"/>
      <c r="G24" s="2"/>
      <c r="H24" s="2"/>
      <c r="I24" s="2"/>
    </row>
    <row r="25" spans="1:9" ht="13.5">
      <c r="A25" s="2"/>
      <c r="B25" s="6"/>
      <c r="C25" s="2"/>
      <c r="D25" s="2"/>
      <c r="E25" s="2"/>
      <c r="F25" s="2"/>
      <c r="G25" s="2"/>
      <c r="H25" s="2"/>
      <c r="I25" s="2"/>
    </row>
    <row r="26" spans="1:9" ht="13.5">
      <c r="A26" s="2"/>
      <c r="B26" s="6"/>
      <c r="C26" s="2"/>
      <c r="D26" s="2"/>
      <c r="E26" s="2"/>
      <c r="F26" s="2"/>
      <c r="G26" s="2"/>
      <c r="H26" s="2"/>
      <c r="I26" s="2"/>
    </row>
    <row r="27" spans="1:9" ht="13.5">
      <c r="A27" s="2"/>
      <c r="B27" s="6"/>
      <c r="C27" s="2"/>
      <c r="D27" s="2"/>
      <c r="E27" s="2"/>
      <c r="F27" s="2"/>
      <c r="G27" s="2"/>
      <c r="H27" s="2"/>
      <c r="I27" s="2"/>
    </row>
    <row r="28" spans="1:9" ht="13.5">
      <c r="A28" s="2"/>
      <c r="B28" s="6"/>
      <c r="C28" s="2"/>
      <c r="D28" s="2"/>
      <c r="E28" s="2"/>
      <c r="F28" s="2"/>
      <c r="G28" s="2"/>
      <c r="H28" s="2"/>
      <c r="I28" s="2"/>
    </row>
    <row r="29" spans="1:9" ht="13.5">
      <c r="A29" s="2"/>
      <c r="B29" s="6"/>
      <c r="C29" s="2"/>
      <c r="D29" s="2"/>
      <c r="E29" s="2"/>
      <c r="F29" s="2"/>
      <c r="G29" s="2"/>
      <c r="H29" s="2"/>
      <c r="I29" s="2"/>
    </row>
    <row r="30" spans="1:9" ht="13.5">
      <c r="A30" s="2"/>
      <c r="B30" s="6"/>
      <c r="C30" s="2"/>
      <c r="D30" s="2"/>
      <c r="E30" s="2"/>
      <c r="F30" s="2"/>
      <c r="G30" s="2"/>
      <c r="H30" s="2"/>
      <c r="I30" s="2"/>
    </row>
    <row r="31" spans="1:9" ht="13.5">
      <c r="A31" s="2"/>
      <c r="B31" s="6"/>
      <c r="C31" s="2"/>
      <c r="D31" s="2"/>
      <c r="E31" s="2"/>
      <c r="F31" s="2"/>
      <c r="G31" s="2"/>
      <c r="H31" s="2"/>
      <c r="I31" s="2"/>
    </row>
    <row r="32" spans="1:9" ht="13.5">
      <c r="A32" s="2"/>
      <c r="B32" s="6"/>
      <c r="C32" s="2"/>
      <c r="D32" s="2"/>
      <c r="E32" s="2"/>
      <c r="F32" s="2"/>
      <c r="G32" s="2"/>
      <c r="H32" s="2"/>
      <c r="I32" s="2"/>
    </row>
    <row r="33" spans="1:9" ht="13.5">
      <c r="A33" s="2"/>
      <c r="B33" s="6"/>
      <c r="C33" s="2"/>
      <c r="D33" s="2"/>
      <c r="E33" s="2"/>
      <c r="F33" s="2"/>
      <c r="G33" s="2"/>
      <c r="H33" s="2"/>
      <c r="I33" s="2"/>
    </row>
    <row r="34" spans="1:9" ht="13.5">
      <c r="A34" s="2"/>
      <c r="B34" s="9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401">
        <v>44558</v>
      </c>
      <c r="D35" s="401"/>
      <c r="E35" s="401"/>
      <c r="F35" s="401"/>
      <c r="G35" s="2"/>
      <c r="H35" s="2"/>
      <c r="I35" s="2"/>
    </row>
    <row r="36" spans="1:9" ht="21">
      <c r="A36" s="2"/>
      <c r="B36" s="2"/>
      <c r="C36" s="10"/>
      <c r="D36" s="10"/>
      <c r="E36" s="10"/>
      <c r="F36" s="10"/>
      <c r="G36" s="2"/>
      <c r="H36" s="2"/>
      <c r="I36" s="2"/>
    </row>
    <row r="37" spans="1:9" ht="21">
      <c r="A37" s="2"/>
      <c r="B37" s="2"/>
      <c r="C37" s="10"/>
      <c r="D37" s="10"/>
      <c r="E37" s="10"/>
      <c r="F37" s="10"/>
      <c r="G37" s="2"/>
      <c r="H37" s="2"/>
      <c r="I37" s="2"/>
    </row>
    <row r="38" spans="1:9" ht="21">
      <c r="A38" s="2"/>
      <c r="B38" s="2"/>
      <c r="C38" s="10"/>
      <c r="D38" s="10"/>
      <c r="E38" s="10"/>
      <c r="F38" s="10"/>
      <c r="G38" s="2"/>
      <c r="H38" s="2"/>
      <c r="I38" s="2"/>
    </row>
    <row r="39" spans="1:9" ht="21">
      <c r="A39" s="2"/>
      <c r="B39" s="2"/>
      <c r="C39" s="10"/>
      <c r="D39" s="10"/>
      <c r="E39" s="10"/>
      <c r="F39" s="10"/>
      <c r="G39" s="2"/>
      <c r="H39" s="2"/>
      <c r="I39" s="2"/>
    </row>
    <row r="40" spans="1:9" ht="21">
      <c r="A40" s="2"/>
      <c r="B40" s="2"/>
      <c r="C40" s="10"/>
      <c r="D40" s="10"/>
      <c r="E40" s="10"/>
      <c r="F40" s="10"/>
      <c r="G40" s="2"/>
      <c r="H40" s="2"/>
      <c r="I40" s="2"/>
    </row>
    <row r="41" spans="1:9" ht="21">
      <c r="A41" s="2"/>
      <c r="B41" s="2"/>
      <c r="C41" s="10"/>
      <c r="D41" s="10"/>
      <c r="E41" s="10"/>
      <c r="F41" s="10"/>
      <c r="G41" s="2"/>
      <c r="H41" s="2"/>
      <c r="I41" s="2"/>
    </row>
    <row r="42" spans="1:9" ht="13.5">
      <c r="A42" s="2"/>
      <c r="B42" s="6"/>
      <c r="C42" s="2"/>
      <c r="D42" s="2"/>
      <c r="E42" s="2"/>
      <c r="F42" s="2"/>
      <c r="G42" s="2"/>
      <c r="H42" s="2"/>
      <c r="I42" s="2"/>
    </row>
    <row r="43" spans="1:9" ht="13.5">
      <c r="A43" s="2"/>
      <c r="B43" s="6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402" t="s">
        <v>7</v>
      </c>
      <c r="C44" s="402"/>
      <c r="D44" s="402"/>
      <c r="E44" s="402"/>
      <c r="F44" s="402"/>
      <c r="G44" s="40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9:9">
      <c r="I49" s="2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P44"/>
  <sheetViews>
    <sheetView tabSelected="1" workbookViewId="0">
      <selection activeCell="I4" sqref="I4"/>
    </sheetView>
  </sheetViews>
  <sheetFormatPr defaultRowHeight="13"/>
  <cols>
    <col min="1" max="1" width="5.36328125" style="66" customWidth="1"/>
    <col min="2" max="2" width="10.90625" style="66" customWidth="1"/>
    <col min="3" max="7" width="9.6328125" style="66" customWidth="1"/>
    <col min="8" max="8" width="10.453125" style="66" customWidth="1"/>
    <col min="9" max="9" width="4.7265625" style="66" customWidth="1"/>
    <col min="10" max="10" width="12.90625" style="66" customWidth="1"/>
    <col min="11" max="13" width="11.6328125" style="66" customWidth="1"/>
    <col min="14" max="256" width="9" style="66"/>
    <col min="257" max="257" width="5.36328125" style="66" customWidth="1"/>
    <col min="258" max="258" width="10.90625" style="66" customWidth="1"/>
    <col min="259" max="263" width="9.6328125" style="66" customWidth="1"/>
    <col min="264" max="264" width="13.36328125" style="66" customWidth="1"/>
    <col min="265" max="265" width="4.7265625" style="66" customWidth="1"/>
    <col min="266" max="266" width="12.90625" style="66" customWidth="1"/>
    <col min="267" max="269" width="11.6328125" style="66" customWidth="1"/>
    <col min="270" max="512" width="9" style="66"/>
    <col min="513" max="513" width="5.36328125" style="66" customWidth="1"/>
    <col min="514" max="514" width="10.90625" style="66" customWidth="1"/>
    <col min="515" max="519" width="9.6328125" style="66" customWidth="1"/>
    <col min="520" max="520" width="13.36328125" style="66" customWidth="1"/>
    <col min="521" max="521" width="4.7265625" style="66" customWidth="1"/>
    <col min="522" max="522" width="12.90625" style="66" customWidth="1"/>
    <col min="523" max="525" width="11.6328125" style="66" customWidth="1"/>
    <col min="526" max="768" width="9" style="66"/>
    <col min="769" max="769" width="5.36328125" style="66" customWidth="1"/>
    <col min="770" max="770" width="10.90625" style="66" customWidth="1"/>
    <col min="771" max="775" width="9.6328125" style="66" customWidth="1"/>
    <col min="776" max="776" width="13.36328125" style="66" customWidth="1"/>
    <col min="777" max="777" width="4.7265625" style="66" customWidth="1"/>
    <col min="778" max="778" width="12.90625" style="66" customWidth="1"/>
    <col min="779" max="781" width="11.6328125" style="66" customWidth="1"/>
    <col min="782" max="1024" width="9" style="66"/>
    <col min="1025" max="1025" width="5.36328125" style="66" customWidth="1"/>
    <col min="1026" max="1026" width="10.90625" style="66" customWidth="1"/>
    <col min="1027" max="1031" width="9.6328125" style="66" customWidth="1"/>
    <col min="1032" max="1032" width="13.36328125" style="66" customWidth="1"/>
    <col min="1033" max="1033" width="4.7265625" style="66" customWidth="1"/>
    <col min="1034" max="1034" width="12.90625" style="66" customWidth="1"/>
    <col min="1035" max="1037" width="11.6328125" style="66" customWidth="1"/>
    <col min="1038" max="1280" width="9" style="66"/>
    <col min="1281" max="1281" width="5.36328125" style="66" customWidth="1"/>
    <col min="1282" max="1282" width="10.90625" style="66" customWidth="1"/>
    <col min="1283" max="1287" width="9.6328125" style="66" customWidth="1"/>
    <col min="1288" max="1288" width="13.36328125" style="66" customWidth="1"/>
    <col min="1289" max="1289" width="4.7265625" style="66" customWidth="1"/>
    <col min="1290" max="1290" width="12.90625" style="66" customWidth="1"/>
    <col min="1291" max="1293" width="11.6328125" style="66" customWidth="1"/>
    <col min="1294" max="1536" width="9" style="66"/>
    <col min="1537" max="1537" width="5.36328125" style="66" customWidth="1"/>
    <col min="1538" max="1538" width="10.90625" style="66" customWidth="1"/>
    <col min="1539" max="1543" width="9.6328125" style="66" customWidth="1"/>
    <col min="1544" max="1544" width="13.36328125" style="66" customWidth="1"/>
    <col min="1545" max="1545" width="4.7265625" style="66" customWidth="1"/>
    <col min="1546" max="1546" width="12.90625" style="66" customWidth="1"/>
    <col min="1547" max="1549" width="11.6328125" style="66" customWidth="1"/>
    <col min="1550" max="1792" width="9" style="66"/>
    <col min="1793" max="1793" width="5.36328125" style="66" customWidth="1"/>
    <col min="1794" max="1794" width="10.90625" style="66" customWidth="1"/>
    <col min="1795" max="1799" width="9.6328125" style="66" customWidth="1"/>
    <col min="1800" max="1800" width="13.36328125" style="66" customWidth="1"/>
    <col min="1801" max="1801" width="4.7265625" style="66" customWidth="1"/>
    <col min="1802" max="1802" width="12.90625" style="66" customWidth="1"/>
    <col min="1803" max="1805" width="11.6328125" style="66" customWidth="1"/>
    <col min="1806" max="2048" width="9" style="66"/>
    <col min="2049" max="2049" width="5.36328125" style="66" customWidth="1"/>
    <col min="2050" max="2050" width="10.90625" style="66" customWidth="1"/>
    <col min="2051" max="2055" width="9.6328125" style="66" customWidth="1"/>
    <col min="2056" max="2056" width="13.36328125" style="66" customWidth="1"/>
    <col min="2057" max="2057" width="4.7265625" style="66" customWidth="1"/>
    <col min="2058" max="2058" width="12.90625" style="66" customWidth="1"/>
    <col min="2059" max="2061" width="11.6328125" style="66" customWidth="1"/>
    <col min="2062" max="2304" width="9" style="66"/>
    <col min="2305" max="2305" width="5.36328125" style="66" customWidth="1"/>
    <col min="2306" max="2306" width="10.90625" style="66" customWidth="1"/>
    <col min="2307" max="2311" width="9.6328125" style="66" customWidth="1"/>
    <col min="2312" max="2312" width="13.36328125" style="66" customWidth="1"/>
    <col min="2313" max="2313" width="4.7265625" style="66" customWidth="1"/>
    <col min="2314" max="2314" width="12.90625" style="66" customWidth="1"/>
    <col min="2315" max="2317" width="11.6328125" style="66" customWidth="1"/>
    <col min="2318" max="2560" width="9" style="66"/>
    <col min="2561" max="2561" width="5.36328125" style="66" customWidth="1"/>
    <col min="2562" max="2562" width="10.90625" style="66" customWidth="1"/>
    <col min="2563" max="2567" width="9.6328125" style="66" customWidth="1"/>
    <col min="2568" max="2568" width="13.36328125" style="66" customWidth="1"/>
    <col min="2569" max="2569" width="4.7265625" style="66" customWidth="1"/>
    <col min="2570" max="2570" width="12.90625" style="66" customWidth="1"/>
    <col min="2571" max="2573" width="11.6328125" style="66" customWidth="1"/>
    <col min="2574" max="2816" width="9" style="66"/>
    <col min="2817" max="2817" width="5.36328125" style="66" customWidth="1"/>
    <col min="2818" max="2818" width="10.90625" style="66" customWidth="1"/>
    <col min="2819" max="2823" width="9.6328125" style="66" customWidth="1"/>
    <col min="2824" max="2824" width="13.36328125" style="66" customWidth="1"/>
    <col min="2825" max="2825" width="4.7265625" style="66" customWidth="1"/>
    <col min="2826" max="2826" width="12.90625" style="66" customWidth="1"/>
    <col min="2827" max="2829" width="11.6328125" style="66" customWidth="1"/>
    <col min="2830" max="3072" width="9" style="66"/>
    <col min="3073" max="3073" width="5.36328125" style="66" customWidth="1"/>
    <col min="3074" max="3074" width="10.90625" style="66" customWidth="1"/>
    <col min="3075" max="3079" width="9.6328125" style="66" customWidth="1"/>
    <col min="3080" max="3080" width="13.36328125" style="66" customWidth="1"/>
    <col min="3081" max="3081" width="4.7265625" style="66" customWidth="1"/>
    <col min="3082" max="3082" width="12.90625" style="66" customWidth="1"/>
    <col min="3083" max="3085" width="11.6328125" style="66" customWidth="1"/>
    <col min="3086" max="3328" width="9" style="66"/>
    <col min="3329" max="3329" width="5.36328125" style="66" customWidth="1"/>
    <col min="3330" max="3330" width="10.90625" style="66" customWidth="1"/>
    <col min="3331" max="3335" width="9.6328125" style="66" customWidth="1"/>
    <col min="3336" max="3336" width="13.36328125" style="66" customWidth="1"/>
    <col min="3337" max="3337" width="4.7265625" style="66" customWidth="1"/>
    <col min="3338" max="3338" width="12.90625" style="66" customWidth="1"/>
    <col min="3339" max="3341" width="11.6328125" style="66" customWidth="1"/>
    <col min="3342" max="3584" width="9" style="66"/>
    <col min="3585" max="3585" width="5.36328125" style="66" customWidth="1"/>
    <col min="3586" max="3586" width="10.90625" style="66" customWidth="1"/>
    <col min="3587" max="3591" width="9.6328125" style="66" customWidth="1"/>
    <col min="3592" max="3592" width="13.36328125" style="66" customWidth="1"/>
    <col min="3593" max="3593" width="4.7265625" style="66" customWidth="1"/>
    <col min="3594" max="3594" width="12.90625" style="66" customWidth="1"/>
    <col min="3595" max="3597" width="11.6328125" style="66" customWidth="1"/>
    <col min="3598" max="3840" width="9" style="66"/>
    <col min="3841" max="3841" width="5.36328125" style="66" customWidth="1"/>
    <col min="3842" max="3842" width="10.90625" style="66" customWidth="1"/>
    <col min="3843" max="3847" width="9.6328125" style="66" customWidth="1"/>
    <col min="3848" max="3848" width="13.36328125" style="66" customWidth="1"/>
    <col min="3849" max="3849" width="4.7265625" style="66" customWidth="1"/>
    <col min="3850" max="3850" width="12.90625" style="66" customWidth="1"/>
    <col min="3851" max="3853" width="11.6328125" style="66" customWidth="1"/>
    <col min="3854" max="4096" width="9" style="66"/>
    <col min="4097" max="4097" width="5.36328125" style="66" customWidth="1"/>
    <col min="4098" max="4098" width="10.90625" style="66" customWidth="1"/>
    <col min="4099" max="4103" width="9.6328125" style="66" customWidth="1"/>
    <col min="4104" max="4104" width="13.36328125" style="66" customWidth="1"/>
    <col min="4105" max="4105" width="4.7265625" style="66" customWidth="1"/>
    <col min="4106" max="4106" width="12.90625" style="66" customWidth="1"/>
    <col min="4107" max="4109" width="11.6328125" style="66" customWidth="1"/>
    <col min="4110" max="4352" width="9" style="66"/>
    <col min="4353" max="4353" width="5.36328125" style="66" customWidth="1"/>
    <col min="4354" max="4354" width="10.90625" style="66" customWidth="1"/>
    <col min="4355" max="4359" width="9.6328125" style="66" customWidth="1"/>
    <col min="4360" max="4360" width="13.36328125" style="66" customWidth="1"/>
    <col min="4361" max="4361" width="4.7265625" style="66" customWidth="1"/>
    <col min="4362" max="4362" width="12.90625" style="66" customWidth="1"/>
    <col min="4363" max="4365" width="11.6328125" style="66" customWidth="1"/>
    <col min="4366" max="4608" width="9" style="66"/>
    <col min="4609" max="4609" width="5.36328125" style="66" customWidth="1"/>
    <col min="4610" max="4610" width="10.90625" style="66" customWidth="1"/>
    <col min="4611" max="4615" width="9.6328125" style="66" customWidth="1"/>
    <col min="4616" max="4616" width="13.36328125" style="66" customWidth="1"/>
    <col min="4617" max="4617" width="4.7265625" style="66" customWidth="1"/>
    <col min="4618" max="4618" width="12.90625" style="66" customWidth="1"/>
    <col min="4619" max="4621" width="11.6328125" style="66" customWidth="1"/>
    <col min="4622" max="4864" width="9" style="66"/>
    <col min="4865" max="4865" width="5.36328125" style="66" customWidth="1"/>
    <col min="4866" max="4866" width="10.90625" style="66" customWidth="1"/>
    <col min="4867" max="4871" width="9.6328125" style="66" customWidth="1"/>
    <col min="4872" max="4872" width="13.36328125" style="66" customWidth="1"/>
    <col min="4873" max="4873" width="4.7265625" style="66" customWidth="1"/>
    <col min="4874" max="4874" width="12.90625" style="66" customWidth="1"/>
    <col min="4875" max="4877" width="11.6328125" style="66" customWidth="1"/>
    <col min="4878" max="5120" width="9" style="66"/>
    <col min="5121" max="5121" width="5.36328125" style="66" customWidth="1"/>
    <col min="5122" max="5122" width="10.90625" style="66" customWidth="1"/>
    <col min="5123" max="5127" width="9.6328125" style="66" customWidth="1"/>
    <col min="5128" max="5128" width="13.36328125" style="66" customWidth="1"/>
    <col min="5129" max="5129" width="4.7265625" style="66" customWidth="1"/>
    <col min="5130" max="5130" width="12.90625" style="66" customWidth="1"/>
    <col min="5131" max="5133" width="11.6328125" style="66" customWidth="1"/>
    <col min="5134" max="5376" width="9" style="66"/>
    <col min="5377" max="5377" width="5.36328125" style="66" customWidth="1"/>
    <col min="5378" max="5378" width="10.90625" style="66" customWidth="1"/>
    <col min="5379" max="5383" width="9.6328125" style="66" customWidth="1"/>
    <col min="5384" max="5384" width="13.36328125" style="66" customWidth="1"/>
    <col min="5385" max="5385" width="4.7265625" style="66" customWidth="1"/>
    <col min="5386" max="5386" width="12.90625" style="66" customWidth="1"/>
    <col min="5387" max="5389" width="11.6328125" style="66" customWidth="1"/>
    <col min="5390" max="5632" width="9" style="66"/>
    <col min="5633" max="5633" width="5.36328125" style="66" customWidth="1"/>
    <col min="5634" max="5634" width="10.90625" style="66" customWidth="1"/>
    <col min="5635" max="5639" width="9.6328125" style="66" customWidth="1"/>
    <col min="5640" max="5640" width="13.36328125" style="66" customWidth="1"/>
    <col min="5641" max="5641" width="4.7265625" style="66" customWidth="1"/>
    <col min="5642" max="5642" width="12.90625" style="66" customWidth="1"/>
    <col min="5643" max="5645" width="11.6328125" style="66" customWidth="1"/>
    <col min="5646" max="5888" width="9" style="66"/>
    <col min="5889" max="5889" width="5.36328125" style="66" customWidth="1"/>
    <col min="5890" max="5890" width="10.90625" style="66" customWidth="1"/>
    <col min="5891" max="5895" width="9.6328125" style="66" customWidth="1"/>
    <col min="5896" max="5896" width="13.36328125" style="66" customWidth="1"/>
    <col min="5897" max="5897" width="4.7265625" style="66" customWidth="1"/>
    <col min="5898" max="5898" width="12.90625" style="66" customWidth="1"/>
    <col min="5899" max="5901" width="11.6328125" style="66" customWidth="1"/>
    <col min="5902" max="6144" width="9" style="66"/>
    <col min="6145" max="6145" width="5.36328125" style="66" customWidth="1"/>
    <col min="6146" max="6146" width="10.90625" style="66" customWidth="1"/>
    <col min="6147" max="6151" width="9.6328125" style="66" customWidth="1"/>
    <col min="6152" max="6152" width="13.36328125" style="66" customWidth="1"/>
    <col min="6153" max="6153" width="4.7265625" style="66" customWidth="1"/>
    <col min="6154" max="6154" width="12.90625" style="66" customWidth="1"/>
    <col min="6155" max="6157" width="11.6328125" style="66" customWidth="1"/>
    <col min="6158" max="6400" width="9" style="66"/>
    <col min="6401" max="6401" width="5.36328125" style="66" customWidth="1"/>
    <col min="6402" max="6402" width="10.90625" style="66" customWidth="1"/>
    <col min="6403" max="6407" width="9.6328125" style="66" customWidth="1"/>
    <col min="6408" max="6408" width="13.36328125" style="66" customWidth="1"/>
    <col min="6409" max="6409" width="4.7265625" style="66" customWidth="1"/>
    <col min="6410" max="6410" width="12.90625" style="66" customWidth="1"/>
    <col min="6411" max="6413" width="11.6328125" style="66" customWidth="1"/>
    <col min="6414" max="6656" width="9" style="66"/>
    <col min="6657" max="6657" width="5.36328125" style="66" customWidth="1"/>
    <col min="6658" max="6658" width="10.90625" style="66" customWidth="1"/>
    <col min="6659" max="6663" width="9.6328125" style="66" customWidth="1"/>
    <col min="6664" max="6664" width="13.36328125" style="66" customWidth="1"/>
    <col min="6665" max="6665" width="4.7265625" style="66" customWidth="1"/>
    <col min="6666" max="6666" width="12.90625" style="66" customWidth="1"/>
    <col min="6667" max="6669" width="11.6328125" style="66" customWidth="1"/>
    <col min="6670" max="6912" width="9" style="66"/>
    <col min="6913" max="6913" width="5.36328125" style="66" customWidth="1"/>
    <col min="6914" max="6914" width="10.90625" style="66" customWidth="1"/>
    <col min="6915" max="6919" width="9.6328125" style="66" customWidth="1"/>
    <col min="6920" max="6920" width="13.36328125" style="66" customWidth="1"/>
    <col min="6921" max="6921" width="4.7265625" style="66" customWidth="1"/>
    <col min="6922" max="6922" width="12.90625" style="66" customWidth="1"/>
    <col min="6923" max="6925" width="11.6328125" style="66" customWidth="1"/>
    <col min="6926" max="7168" width="9" style="66"/>
    <col min="7169" max="7169" width="5.36328125" style="66" customWidth="1"/>
    <col min="7170" max="7170" width="10.90625" style="66" customWidth="1"/>
    <col min="7171" max="7175" width="9.6328125" style="66" customWidth="1"/>
    <col min="7176" max="7176" width="13.36328125" style="66" customWidth="1"/>
    <col min="7177" max="7177" width="4.7265625" style="66" customWidth="1"/>
    <col min="7178" max="7178" width="12.90625" style="66" customWidth="1"/>
    <col min="7179" max="7181" width="11.6328125" style="66" customWidth="1"/>
    <col min="7182" max="7424" width="9" style="66"/>
    <col min="7425" max="7425" width="5.36328125" style="66" customWidth="1"/>
    <col min="7426" max="7426" width="10.90625" style="66" customWidth="1"/>
    <col min="7427" max="7431" width="9.6328125" style="66" customWidth="1"/>
    <col min="7432" max="7432" width="13.36328125" style="66" customWidth="1"/>
    <col min="7433" max="7433" width="4.7265625" style="66" customWidth="1"/>
    <col min="7434" max="7434" width="12.90625" style="66" customWidth="1"/>
    <col min="7435" max="7437" width="11.6328125" style="66" customWidth="1"/>
    <col min="7438" max="7680" width="9" style="66"/>
    <col min="7681" max="7681" width="5.36328125" style="66" customWidth="1"/>
    <col min="7682" max="7682" width="10.90625" style="66" customWidth="1"/>
    <col min="7683" max="7687" width="9.6328125" style="66" customWidth="1"/>
    <col min="7688" max="7688" width="13.36328125" style="66" customWidth="1"/>
    <col min="7689" max="7689" width="4.7265625" style="66" customWidth="1"/>
    <col min="7690" max="7690" width="12.90625" style="66" customWidth="1"/>
    <col min="7691" max="7693" width="11.6328125" style="66" customWidth="1"/>
    <col min="7694" max="7936" width="9" style="66"/>
    <col min="7937" max="7937" width="5.36328125" style="66" customWidth="1"/>
    <col min="7938" max="7938" width="10.90625" style="66" customWidth="1"/>
    <col min="7939" max="7943" width="9.6328125" style="66" customWidth="1"/>
    <col min="7944" max="7944" width="13.36328125" style="66" customWidth="1"/>
    <col min="7945" max="7945" width="4.7265625" style="66" customWidth="1"/>
    <col min="7946" max="7946" width="12.90625" style="66" customWidth="1"/>
    <col min="7947" max="7949" width="11.6328125" style="66" customWidth="1"/>
    <col min="7950" max="8192" width="9" style="66"/>
    <col min="8193" max="8193" width="5.36328125" style="66" customWidth="1"/>
    <col min="8194" max="8194" width="10.90625" style="66" customWidth="1"/>
    <col min="8195" max="8199" width="9.6328125" style="66" customWidth="1"/>
    <col min="8200" max="8200" width="13.36328125" style="66" customWidth="1"/>
    <col min="8201" max="8201" width="4.7265625" style="66" customWidth="1"/>
    <col min="8202" max="8202" width="12.90625" style="66" customWidth="1"/>
    <col min="8203" max="8205" width="11.6328125" style="66" customWidth="1"/>
    <col min="8206" max="8448" width="9" style="66"/>
    <col min="8449" max="8449" width="5.36328125" style="66" customWidth="1"/>
    <col min="8450" max="8450" width="10.90625" style="66" customWidth="1"/>
    <col min="8451" max="8455" width="9.6328125" style="66" customWidth="1"/>
    <col min="8456" max="8456" width="13.36328125" style="66" customWidth="1"/>
    <col min="8457" max="8457" width="4.7265625" style="66" customWidth="1"/>
    <col min="8458" max="8458" width="12.90625" style="66" customWidth="1"/>
    <col min="8459" max="8461" width="11.6328125" style="66" customWidth="1"/>
    <col min="8462" max="8704" width="9" style="66"/>
    <col min="8705" max="8705" width="5.36328125" style="66" customWidth="1"/>
    <col min="8706" max="8706" width="10.90625" style="66" customWidth="1"/>
    <col min="8707" max="8711" width="9.6328125" style="66" customWidth="1"/>
    <col min="8712" max="8712" width="13.36328125" style="66" customWidth="1"/>
    <col min="8713" max="8713" width="4.7265625" style="66" customWidth="1"/>
    <col min="8714" max="8714" width="12.90625" style="66" customWidth="1"/>
    <col min="8715" max="8717" width="11.6328125" style="66" customWidth="1"/>
    <col min="8718" max="8960" width="9" style="66"/>
    <col min="8961" max="8961" width="5.36328125" style="66" customWidth="1"/>
    <col min="8962" max="8962" width="10.90625" style="66" customWidth="1"/>
    <col min="8963" max="8967" width="9.6328125" style="66" customWidth="1"/>
    <col min="8968" max="8968" width="13.36328125" style="66" customWidth="1"/>
    <col min="8969" max="8969" width="4.7265625" style="66" customWidth="1"/>
    <col min="8970" max="8970" width="12.90625" style="66" customWidth="1"/>
    <col min="8971" max="8973" width="11.6328125" style="66" customWidth="1"/>
    <col min="8974" max="9216" width="9" style="66"/>
    <col min="9217" max="9217" width="5.36328125" style="66" customWidth="1"/>
    <col min="9218" max="9218" width="10.90625" style="66" customWidth="1"/>
    <col min="9219" max="9223" width="9.6328125" style="66" customWidth="1"/>
    <col min="9224" max="9224" width="13.36328125" style="66" customWidth="1"/>
    <col min="9225" max="9225" width="4.7265625" style="66" customWidth="1"/>
    <col min="9226" max="9226" width="12.90625" style="66" customWidth="1"/>
    <col min="9227" max="9229" width="11.6328125" style="66" customWidth="1"/>
    <col min="9230" max="9472" width="9" style="66"/>
    <col min="9473" max="9473" width="5.36328125" style="66" customWidth="1"/>
    <col min="9474" max="9474" width="10.90625" style="66" customWidth="1"/>
    <col min="9475" max="9479" width="9.6328125" style="66" customWidth="1"/>
    <col min="9480" max="9480" width="13.36328125" style="66" customWidth="1"/>
    <col min="9481" max="9481" width="4.7265625" style="66" customWidth="1"/>
    <col min="9482" max="9482" width="12.90625" style="66" customWidth="1"/>
    <col min="9483" max="9485" width="11.6328125" style="66" customWidth="1"/>
    <col min="9486" max="9728" width="9" style="66"/>
    <col min="9729" max="9729" width="5.36328125" style="66" customWidth="1"/>
    <col min="9730" max="9730" width="10.90625" style="66" customWidth="1"/>
    <col min="9731" max="9735" width="9.6328125" style="66" customWidth="1"/>
    <col min="9736" max="9736" width="13.36328125" style="66" customWidth="1"/>
    <col min="9737" max="9737" width="4.7265625" style="66" customWidth="1"/>
    <col min="9738" max="9738" width="12.90625" style="66" customWidth="1"/>
    <col min="9739" max="9741" width="11.6328125" style="66" customWidth="1"/>
    <col min="9742" max="9984" width="9" style="66"/>
    <col min="9985" max="9985" width="5.36328125" style="66" customWidth="1"/>
    <col min="9986" max="9986" width="10.90625" style="66" customWidth="1"/>
    <col min="9987" max="9991" width="9.6328125" style="66" customWidth="1"/>
    <col min="9992" max="9992" width="13.36328125" style="66" customWidth="1"/>
    <col min="9993" max="9993" width="4.7265625" style="66" customWidth="1"/>
    <col min="9994" max="9994" width="12.90625" style="66" customWidth="1"/>
    <col min="9995" max="9997" width="11.6328125" style="66" customWidth="1"/>
    <col min="9998" max="10240" width="9" style="66"/>
    <col min="10241" max="10241" width="5.36328125" style="66" customWidth="1"/>
    <col min="10242" max="10242" width="10.90625" style="66" customWidth="1"/>
    <col min="10243" max="10247" width="9.6328125" style="66" customWidth="1"/>
    <col min="10248" max="10248" width="13.36328125" style="66" customWidth="1"/>
    <col min="10249" max="10249" width="4.7265625" style="66" customWidth="1"/>
    <col min="10250" max="10250" width="12.90625" style="66" customWidth="1"/>
    <col min="10251" max="10253" width="11.6328125" style="66" customWidth="1"/>
    <col min="10254" max="10496" width="9" style="66"/>
    <col min="10497" max="10497" width="5.36328125" style="66" customWidth="1"/>
    <col min="10498" max="10498" width="10.90625" style="66" customWidth="1"/>
    <col min="10499" max="10503" width="9.6328125" style="66" customWidth="1"/>
    <col min="10504" max="10504" width="13.36328125" style="66" customWidth="1"/>
    <col min="10505" max="10505" width="4.7265625" style="66" customWidth="1"/>
    <col min="10506" max="10506" width="12.90625" style="66" customWidth="1"/>
    <col min="10507" max="10509" width="11.6328125" style="66" customWidth="1"/>
    <col min="10510" max="10752" width="9" style="66"/>
    <col min="10753" max="10753" width="5.36328125" style="66" customWidth="1"/>
    <col min="10754" max="10754" width="10.90625" style="66" customWidth="1"/>
    <col min="10755" max="10759" width="9.6328125" style="66" customWidth="1"/>
    <col min="10760" max="10760" width="13.36328125" style="66" customWidth="1"/>
    <col min="10761" max="10761" width="4.7265625" style="66" customWidth="1"/>
    <col min="10762" max="10762" width="12.90625" style="66" customWidth="1"/>
    <col min="10763" max="10765" width="11.6328125" style="66" customWidth="1"/>
    <col min="10766" max="11008" width="9" style="66"/>
    <col min="11009" max="11009" width="5.36328125" style="66" customWidth="1"/>
    <col min="11010" max="11010" width="10.90625" style="66" customWidth="1"/>
    <col min="11011" max="11015" width="9.6328125" style="66" customWidth="1"/>
    <col min="11016" max="11016" width="13.36328125" style="66" customWidth="1"/>
    <col min="11017" max="11017" width="4.7265625" style="66" customWidth="1"/>
    <col min="11018" max="11018" width="12.90625" style="66" customWidth="1"/>
    <col min="11019" max="11021" width="11.6328125" style="66" customWidth="1"/>
    <col min="11022" max="11264" width="9" style="66"/>
    <col min="11265" max="11265" width="5.36328125" style="66" customWidth="1"/>
    <col min="11266" max="11266" width="10.90625" style="66" customWidth="1"/>
    <col min="11267" max="11271" width="9.6328125" style="66" customWidth="1"/>
    <col min="11272" max="11272" width="13.36328125" style="66" customWidth="1"/>
    <col min="11273" max="11273" width="4.7265625" style="66" customWidth="1"/>
    <col min="11274" max="11274" width="12.90625" style="66" customWidth="1"/>
    <col min="11275" max="11277" width="11.6328125" style="66" customWidth="1"/>
    <col min="11278" max="11520" width="9" style="66"/>
    <col min="11521" max="11521" width="5.36328125" style="66" customWidth="1"/>
    <col min="11522" max="11522" width="10.90625" style="66" customWidth="1"/>
    <col min="11523" max="11527" width="9.6328125" style="66" customWidth="1"/>
    <col min="11528" max="11528" width="13.36328125" style="66" customWidth="1"/>
    <col min="11529" max="11529" width="4.7265625" style="66" customWidth="1"/>
    <col min="11530" max="11530" width="12.90625" style="66" customWidth="1"/>
    <col min="11531" max="11533" width="11.6328125" style="66" customWidth="1"/>
    <col min="11534" max="11776" width="9" style="66"/>
    <col min="11777" max="11777" width="5.36328125" style="66" customWidth="1"/>
    <col min="11778" max="11778" width="10.90625" style="66" customWidth="1"/>
    <col min="11779" max="11783" width="9.6328125" style="66" customWidth="1"/>
    <col min="11784" max="11784" width="13.36328125" style="66" customWidth="1"/>
    <col min="11785" max="11785" width="4.7265625" style="66" customWidth="1"/>
    <col min="11786" max="11786" width="12.90625" style="66" customWidth="1"/>
    <col min="11787" max="11789" width="11.6328125" style="66" customWidth="1"/>
    <col min="11790" max="12032" width="9" style="66"/>
    <col min="12033" max="12033" width="5.36328125" style="66" customWidth="1"/>
    <col min="12034" max="12034" width="10.90625" style="66" customWidth="1"/>
    <col min="12035" max="12039" width="9.6328125" style="66" customWidth="1"/>
    <col min="12040" max="12040" width="13.36328125" style="66" customWidth="1"/>
    <col min="12041" max="12041" width="4.7265625" style="66" customWidth="1"/>
    <col min="12042" max="12042" width="12.90625" style="66" customWidth="1"/>
    <col min="12043" max="12045" width="11.6328125" style="66" customWidth="1"/>
    <col min="12046" max="12288" width="9" style="66"/>
    <col min="12289" max="12289" width="5.36328125" style="66" customWidth="1"/>
    <col min="12290" max="12290" width="10.90625" style="66" customWidth="1"/>
    <col min="12291" max="12295" width="9.6328125" style="66" customWidth="1"/>
    <col min="12296" max="12296" width="13.36328125" style="66" customWidth="1"/>
    <col min="12297" max="12297" width="4.7265625" style="66" customWidth="1"/>
    <col min="12298" max="12298" width="12.90625" style="66" customWidth="1"/>
    <col min="12299" max="12301" width="11.6328125" style="66" customWidth="1"/>
    <col min="12302" max="12544" width="9" style="66"/>
    <col min="12545" max="12545" width="5.36328125" style="66" customWidth="1"/>
    <col min="12546" max="12546" width="10.90625" style="66" customWidth="1"/>
    <col min="12547" max="12551" width="9.6328125" style="66" customWidth="1"/>
    <col min="12552" max="12552" width="13.36328125" style="66" customWidth="1"/>
    <col min="12553" max="12553" width="4.7265625" style="66" customWidth="1"/>
    <col min="12554" max="12554" width="12.90625" style="66" customWidth="1"/>
    <col min="12555" max="12557" width="11.6328125" style="66" customWidth="1"/>
    <col min="12558" max="12800" width="9" style="66"/>
    <col min="12801" max="12801" width="5.36328125" style="66" customWidth="1"/>
    <col min="12802" max="12802" width="10.90625" style="66" customWidth="1"/>
    <col min="12803" max="12807" width="9.6328125" style="66" customWidth="1"/>
    <col min="12808" max="12808" width="13.36328125" style="66" customWidth="1"/>
    <col min="12809" max="12809" width="4.7265625" style="66" customWidth="1"/>
    <col min="12810" max="12810" width="12.90625" style="66" customWidth="1"/>
    <col min="12811" max="12813" width="11.6328125" style="66" customWidth="1"/>
    <col min="12814" max="13056" width="9" style="66"/>
    <col min="13057" max="13057" width="5.36328125" style="66" customWidth="1"/>
    <col min="13058" max="13058" width="10.90625" style="66" customWidth="1"/>
    <col min="13059" max="13063" width="9.6328125" style="66" customWidth="1"/>
    <col min="13064" max="13064" width="13.36328125" style="66" customWidth="1"/>
    <col min="13065" max="13065" width="4.7265625" style="66" customWidth="1"/>
    <col min="13066" max="13066" width="12.90625" style="66" customWidth="1"/>
    <col min="13067" max="13069" width="11.6328125" style="66" customWidth="1"/>
    <col min="13070" max="13312" width="9" style="66"/>
    <col min="13313" max="13313" width="5.36328125" style="66" customWidth="1"/>
    <col min="13314" max="13314" width="10.90625" style="66" customWidth="1"/>
    <col min="13315" max="13319" width="9.6328125" style="66" customWidth="1"/>
    <col min="13320" max="13320" width="13.36328125" style="66" customWidth="1"/>
    <col min="13321" max="13321" width="4.7265625" style="66" customWidth="1"/>
    <col min="13322" max="13322" width="12.90625" style="66" customWidth="1"/>
    <col min="13323" max="13325" width="11.6328125" style="66" customWidth="1"/>
    <col min="13326" max="13568" width="9" style="66"/>
    <col min="13569" max="13569" width="5.36328125" style="66" customWidth="1"/>
    <col min="13570" max="13570" width="10.90625" style="66" customWidth="1"/>
    <col min="13571" max="13575" width="9.6328125" style="66" customWidth="1"/>
    <col min="13576" max="13576" width="13.36328125" style="66" customWidth="1"/>
    <col min="13577" max="13577" width="4.7265625" style="66" customWidth="1"/>
    <col min="13578" max="13578" width="12.90625" style="66" customWidth="1"/>
    <col min="13579" max="13581" width="11.6328125" style="66" customWidth="1"/>
    <col min="13582" max="13824" width="9" style="66"/>
    <col min="13825" max="13825" width="5.36328125" style="66" customWidth="1"/>
    <col min="13826" max="13826" width="10.90625" style="66" customWidth="1"/>
    <col min="13827" max="13831" width="9.6328125" style="66" customWidth="1"/>
    <col min="13832" max="13832" width="13.36328125" style="66" customWidth="1"/>
    <col min="13833" max="13833" width="4.7265625" style="66" customWidth="1"/>
    <col min="13834" max="13834" width="12.90625" style="66" customWidth="1"/>
    <col min="13835" max="13837" width="11.6328125" style="66" customWidth="1"/>
    <col min="13838" max="14080" width="9" style="66"/>
    <col min="14081" max="14081" width="5.36328125" style="66" customWidth="1"/>
    <col min="14082" max="14082" width="10.90625" style="66" customWidth="1"/>
    <col min="14083" max="14087" width="9.6328125" style="66" customWidth="1"/>
    <col min="14088" max="14088" width="13.36328125" style="66" customWidth="1"/>
    <col min="14089" max="14089" width="4.7265625" style="66" customWidth="1"/>
    <col min="14090" max="14090" width="12.90625" style="66" customWidth="1"/>
    <col min="14091" max="14093" width="11.6328125" style="66" customWidth="1"/>
    <col min="14094" max="14336" width="9" style="66"/>
    <col min="14337" max="14337" width="5.36328125" style="66" customWidth="1"/>
    <col min="14338" max="14338" width="10.90625" style="66" customWidth="1"/>
    <col min="14339" max="14343" width="9.6328125" style="66" customWidth="1"/>
    <col min="14344" max="14344" width="13.36328125" style="66" customWidth="1"/>
    <col min="14345" max="14345" width="4.7265625" style="66" customWidth="1"/>
    <col min="14346" max="14346" width="12.90625" style="66" customWidth="1"/>
    <col min="14347" max="14349" width="11.6328125" style="66" customWidth="1"/>
    <col min="14350" max="14592" width="9" style="66"/>
    <col min="14593" max="14593" width="5.36328125" style="66" customWidth="1"/>
    <col min="14594" max="14594" width="10.90625" style="66" customWidth="1"/>
    <col min="14595" max="14599" width="9.6328125" style="66" customWidth="1"/>
    <col min="14600" max="14600" width="13.36328125" style="66" customWidth="1"/>
    <col min="14601" max="14601" width="4.7265625" style="66" customWidth="1"/>
    <col min="14602" max="14602" width="12.90625" style="66" customWidth="1"/>
    <col min="14603" max="14605" width="11.6328125" style="66" customWidth="1"/>
    <col min="14606" max="14848" width="9" style="66"/>
    <col min="14849" max="14849" width="5.36328125" style="66" customWidth="1"/>
    <col min="14850" max="14850" width="10.90625" style="66" customWidth="1"/>
    <col min="14851" max="14855" width="9.6328125" style="66" customWidth="1"/>
    <col min="14856" max="14856" width="13.36328125" style="66" customWidth="1"/>
    <col min="14857" max="14857" width="4.7265625" style="66" customWidth="1"/>
    <col min="14858" max="14858" width="12.90625" style="66" customWidth="1"/>
    <col min="14859" max="14861" width="11.6328125" style="66" customWidth="1"/>
    <col min="14862" max="15104" width="9" style="66"/>
    <col min="15105" max="15105" width="5.36328125" style="66" customWidth="1"/>
    <col min="15106" max="15106" width="10.90625" style="66" customWidth="1"/>
    <col min="15107" max="15111" width="9.6328125" style="66" customWidth="1"/>
    <col min="15112" max="15112" width="13.36328125" style="66" customWidth="1"/>
    <col min="15113" max="15113" width="4.7265625" style="66" customWidth="1"/>
    <col min="15114" max="15114" width="12.90625" style="66" customWidth="1"/>
    <col min="15115" max="15117" width="11.6328125" style="66" customWidth="1"/>
    <col min="15118" max="15360" width="9" style="66"/>
    <col min="15361" max="15361" width="5.36328125" style="66" customWidth="1"/>
    <col min="15362" max="15362" width="10.90625" style="66" customWidth="1"/>
    <col min="15363" max="15367" width="9.6328125" style="66" customWidth="1"/>
    <col min="15368" max="15368" width="13.36328125" style="66" customWidth="1"/>
    <col min="15369" max="15369" width="4.7265625" style="66" customWidth="1"/>
    <col min="15370" max="15370" width="12.90625" style="66" customWidth="1"/>
    <col min="15371" max="15373" width="11.6328125" style="66" customWidth="1"/>
    <col min="15374" max="15616" width="9" style="66"/>
    <col min="15617" max="15617" width="5.36328125" style="66" customWidth="1"/>
    <col min="15618" max="15618" width="10.90625" style="66" customWidth="1"/>
    <col min="15619" max="15623" width="9.6328125" style="66" customWidth="1"/>
    <col min="15624" max="15624" width="13.36328125" style="66" customWidth="1"/>
    <col min="15625" max="15625" width="4.7265625" style="66" customWidth="1"/>
    <col min="15626" max="15626" width="12.90625" style="66" customWidth="1"/>
    <col min="15627" max="15629" width="11.6328125" style="66" customWidth="1"/>
    <col min="15630" max="15872" width="9" style="66"/>
    <col min="15873" max="15873" width="5.36328125" style="66" customWidth="1"/>
    <col min="15874" max="15874" width="10.90625" style="66" customWidth="1"/>
    <col min="15875" max="15879" width="9.6328125" style="66" customWidth="1"/>
    <col min="15880" max="15880" width="13.36328125" style="66" customWidth="1"/>
    <col min="15881" max="15881" width="4.7265625" style="66" customWidth="1"/>
    <col min="15882" max="15882" width="12.90625" style="66" customWidth="1"/>
    <col min="15883" max="15885" width="11.6328125" style="66" customWidth="1"/>
    <col min="15886" max="16128" width="9" style="66"/>
    <col min="16129" max="16129" width="5.36328125" style="66" customWidth="1"/>
    <col min="16130" max="16130" width="10.90625" style="66" customWidth="1"/>
    <col min="16131" max="16135" width="9.6328125" style="66" customWidth="1"/>
    <col min="16136" max="16136" width="13.36328125" style="66" customWidth="1"/>
    <col min="16137" max="16137" width="4.7265625" style="66" customWidth="1"/>
    <col min="16138" max="16138" width="12.90625" style="66" customWidth="1"/>
    <col min="16139" max="16141" width="11.6328125" style="66" customWidth="1"/>
    <col min="16142" max="16384" width="9" style="66"/>
  </cols>
  <sheetData>
    <row r="1" spans="1:16">
      <c r="A1" s="75"/>
      <c r="B1" s="75"/>
      <c r="C1" s="75"/>
      <c r="D1" s="75"/>
      <c r="E1" s="75"/>
      <c r="F1" s="75"/>
      <c r="G1" s="75"/>
      <c r="H1" s="75"/>
      <c r="I1" s="75"/>
      <c r="K1" s="66" t="s">
        <v>288</v>
      </c>
    </row>
    <row r="2" spans="1:16" ht="15.65" customHeight="1">
      <c r="A2" s="75"/>
      <c r="B2" s="75"/>
      <c r="C2" s="75"/>
      <c r="D2" s="75"/>
      <c r="E2" s="75"/>
      <c r="F2" s="75"/>
      <c r="G2" s="403" t="s">
        <v>332</v>
      </c>
      <c r="H2" s="404"/>
      <c r="I2" s="75"/>
    </row>
    <row r="3" spans="1:16" ht="18.75" customHeight="1">
      <c r="A3" s="75"/>
      <c r="B3" s="405" t="s">
        <v>132</v>
      </c>
      <c r="C3" s="406"/>
      <c r="D3" s="406"/>
      <c r="E3" s="406"/>
      <c r="F3" s="406"/>
      <c r="G3" s="406"/>
      <c r="H3" s="406"/>
      <c r="I3" s="75" t="s">
        <v>1</v>
      </c>
    </row>
    <row r="4" spans="1:16" ht="21.75" customHeight="1">
      <c r="A4" s="75"/>
      <c r="B4" s="407" t="s">
        <v>341</v>
      </c>
      <c r="C4" s="407"/>
      <c r="D4" s="407"/>
      <c r="E4" s="407"/>
      <c r="F4" s="407"/>
      <c r="G4" s="407"/>
      <c r="H4" s="407"/>
      <c r="I4" s="75"/>
      <c r="J4" s="66" t="s">
        <v>1</v>
      </c>
    </row>
    <row r="5" spans="1:16" ht="15.65" customHeight="1">
      <c r="A5" s="75"/>
      <c r="B5" s="399"/>
      <c r="C5" s="399"/>
      <c r="D5" s="399"/>
      <c r="E5" s="399"/>
      <c r="F5" s="399"/>
      <c r="G5" s="399"/>
      <c r="H5" s="399"/>
      <c r="I5" s="75" t="s">
        <v>286</v>
      </c>
    </row>
    <row r="6" spans="1:16" ht="15.65" customHeight="1">
      <c r="A6" s="77"/>
      <c r="B6" s="77"/>
      <c r="C6" s="77"/>
      <c r="D6" s="77"/>
      <c r="E6" s="77"/>
      <c r="F6" s="77"/>
      <c r="G6" s="77"/>
      <c r="H6" s="77"/>
      <c r="I6" s="75" t="s">
        <v>6</v>
      </c>
    </row>
    <row r="7" spans="1:16" ht="20.149999999999999" customHeight="1">
      <c r="A7" s="78" t="s">
        <v>208</v>
      </c>
      <c r="B7" s="75" t="s">
        <v>333</v>
      </c>
      <c r="C7" s="75"/>
      <c r="D7" s="75"/>
      <c r="E7" s="75"/>
      <c r="F7" s="75"/>
      <c r="G7" s="75"/>
      <c r="H7" s="75"/>
      <c r="I7" s="75" t="s">
        <v>1</v>
      </c>
      <c r="P7" s="67"/>
    </row>
    <row r="8" spans="1:16" ht="20.149999999999999" customHeight="1">
      <c r="A8" s="77"/>
      <c r="B8" s="75" t="s">
        <v>344</v>
      </c>
      <c r="C8" s="75"/>
      <c r="D8" s="75"/>
      <c r="E8" s="75"/>
      <c r="F8" s="75"/>
      <c r="G8" s="75"/>
      <c r="H8" s="75"/>
      <c r="I8" s="75"/>
      <c r="K8" s="66" t="s">
        <v>291</v>
      </c>
      <c r="O8" s="66" t="s">
        <v>285</v>
      </c>
      <c r="P8" s="67"/>
    </row>
    <row r="9" spans="1:16" ht="20.149999999999999" customHeight="1">
      <c r="A9" s="77"/>
      <c r="B9" s="75" t="s">
        <v>345</v>
      </c>
      <c r="C9" s="75"/>
      <c r="D9" s="75"/>
      <c r="E9" s="75"/>
      <c r="F9" s="75"/>
      <c r="G9" s="75"/>
      <c r="H9" s="75"/>
      <c r="I9" s="76" t="s">
        <v>1</v>
      </c>
      <c r="J9" s="66" t="s">
        <v>251</v>
      </c>
      <c r="P9" s="67"/>
    </row>
    <row r="10" spans="1:16" ht="20.149999999999999" customHeight="1">
      <c r="A10" s="77"/>
      <c r="B10" s="75" t="s">
        <v>346</v>
      </c>
      <c r="C10" s="75"/>
      <c r="D10" s="75"/>
      <c r="E10" s="75"/>
      <c r="F10" s="75"/>
      <c r="G10" s="75"/>
      <c r="H10" s="75"/>
      <c r="I10" s="76"/>
      <c r="J10" s="66" t="s">
        <v>1</v>
      </c>
      <c r="P10" s="67"/>
    </row>
    <row r="11" spans="1:16" ht="20.149999999999999" customHeight="1">
      <c r="A11" s="77"/>
      <c r="B11" s="75" t="s">
        <v>347</v>
      </c>
      <c r="C11" s="75"/>
      <c r="D11" s="75"/>
      <c r="E11" s="75"/>
      <c r="F11" s="75"/>
      <c r="G11" s="75"/>
      <c r="H11" s="75"/>
      <c r="I11" s="76" t="s">
        <v>6</v>
      </c>
      <c r="K11" s="66" t="s">
        <v>1</v>
      </c>
    </row>
    <row r="12" spans="1:16" ht="20.149999999999999" customHeight="1">
      <c r="A12" s="77"/>
      <c r="B12" s="75" t="s">
        <v>348</v>
      </c>
      <c r="C12" s="75"/>
      <c r="D12" s="75"/>
      <c r="E12" s="75"/>
      <c r="F12" s="75"/>
      <c r="G12" s="75"/>
      <c r="H12" s="75"/>
      <c r="I12" s="76"/>
      <c r="J12" s="66" t="s">
        <v>298</v>
      </c>
    </row>
    <row r="13" spans="1:16" ht="20.149999999999999" customHeight="1">
      <c r="A13" s="77"/>
      <c r="B13" s="75" t="s">
        <v>349</v>
      </c>
      <c r="C13" s="75"/>
      <c r="D13" s="75"/>
      <c r="E13" s="75"/>
      <c r="F13" s="75"/>
      <c r="G13" s="75"/>
      <c r="H13" s="75"/>
      <c r="I13" s="76"/>
    </row>
    <row r="14" spans="1:16" ht="20.149999999999999" customHeight="1">
      <c r="A14" s="77"/>
      <c r="B14" s="75" t="s">
        <v>350</v>
      </c>
      <c r="C14" s="75"/>
      <c r="D14" s="75"/>
      <c r="E14" s="75"/>
      <c r="F14" s="75"/>
      <c r="G14" s="75"/>
      <c r="H14" s="75"/>
      <c r="I14" s="76"/>
    </row>
    <row r="15" spans="1:16" ht="20.149999999999999" customHeight="1">
      <c r="A15" s="75"/>
      <c r="B15" s="75" t="s">
        <v>351</v>
      </c>
      <c r="C15" s="75"/>
      <c r="D15" s="75"/>
      <c r="E15" s="75"/>
      <c r="F15" s="75"/>
      <c r="G15" s="75"/>
      <c r="H15" s="75"/>
      <c r="I15" s="76"/>
      <c r="J15" s="67"/>
      <c r="K15" s="67"/>
      <c r="L15" s="67"/>
      <c r="M15" s="67"/>
      <c r="N15" s="67"/>
      <c r="O15" s="67"/>
    </row>
    <row r="16" spans="1:16" ht="20.149999999999999" customHeight="1">
      <c r="A16" s="78"/>
      <c r="B16" s="75"/>
      <c r="C16" s="75"/>
      <c r="D16" s="75"/>
      <c r="E16" s="75"/>
      <c r="F16" s="75"/>
      <c r="G16" s="75"/>
      <c r="H16" s="75"/>
      <c r="I16" s="76"/>
      <c r="J16" s="67"/>
      <c r="K16" s="67"/>
      <c r="L16" s="67"/>
      <c r="M16" s="67"/>
      <c r="N16" s="67"/>
      <c r="O16" s="67"/>
    </row>
    <row r="17" spans="1:15" ht="20.149999999999999" customHeight="1">
      <c r="A17" s="78"/>
      <c r="B17" s="75"/>
      <c r="C17" s="75"/>
      <c r="D17" s="75"/>
      <c r="E17" s="75"/>
      <c r="F17" s="75"/>
      <c r="G17" s="75"/>
      <c r="H17" s="75"/>
      <c r="I17" s="76"/>
      <c r="J17" s="67"/>
      <c r="K17" s="67"/>
      <c r="L17" s="67"/>
      <c r="M17" s="67"/>
      <c r="N17" s="67"/>
      <c r="O17" s="67"/>
    </row>
    <row r="18" spans="1:15" ht="20.149999999999999" customHeight="1">
      <c r="A18" s="78"/>
      <c r="B18" s="75"/>
      <c r="C18" s="75"/>
      <c r="D18" s="75"/>
      <c r="E18" s="75"/>
      <c r="F18" s="75"/>
      <c r="G18" s="75"/>
      <c r="H18" s="75"/>
      <c r="I18" s="75"/>
    </row>
    <row r="19" spans="1:15" ht="20.149999999999999" customHeight="1">
      <c r="A19" s="78" t="s">
        <v>209</v>
      </c>
      <c r="B19" s="75" t="s">
        <v>354</v>
      </c>
      <c r="C19" s="75"/>
      <c r="D19" s="75"/>
      <c r="E19" s="75"/>
      <c r="F19" s="75"/>
      <c r="G19" s="75"/>
      <c r="H19" s="75"/>
      <c r="I19" s="75"/>
    </row>
    <row r="20" spans="1:15" ht="20.149999999999999" customHeight="1">
      <c r="A20" s="78"/>
      <c r="B20" s="75" t="s">
        <v>334</v>
      </c>
      <c r="C20" s="75"/>
      <c r="D20" s="75"/>
      <c r="E20" s="75"/>
      <c r="F20" s="75"/>
      <c r="G20" s="75"/>
      <c r="H20" s="75"/>
      <c r="I20" s="75"/>
    </row>
    <row r="21" spans="1:15" ht="20.149999999999999" customHeight="1">
      <c r="A21" s="78"/>
      <c r="B21" s="75" t="s">
        <v>335</v>
      </c>
      <c r="C21" s="75"/>
      <c r="D21" s="75"/>
      <c r="E21" s="75"/>
      <c r="F21" s="75"/>
      <c r="G21" s="75"/>
      <c r="H21" s="75"/>
      <c r="I21" s="75"/>
    </row>
    <row r="22" spans="1:15" ht="20.149999999999999" customHeight="1">
      <c r="A22" s="78"/>
      <c r="B22" s="75" t="s">
        <v>337</v>
      </c>
      <c r="C22" s="75"/>
      <c r="D22" s="75"/>
      <c r="E22" s="75"/>
      <c r="F22" s="75"/>
      <c r="G22" s="75"/>
      <c r="H22" s="75"/>
      <c r="I22" s="75"/>
    </row>
    <row r="23" spans="1:15" ht="20.149999999999999" customHeight="1">
      <c r="A23" s="75"/>
      <c r="B23" s="75" t="s">
        <v>338</v>
      </c>
      <c r="C23" s="75"/>
      <c r="D23" s="75"/>
      <c r="E23" s="75"/>
      <c r="F23" s="75"/>
      <c r="G23" s="75"/>
      <c r="H23" s="75"/>
      <c r="I23" s="75"/>
    </row>
    <row r="24" spans="1:15" ht="20.149999999999999" customHeight="1">
      <c r="A24" s="75"/>
      <c r="B24" s="75" t="s">
        <v>339</v>
      </c>
      <c r="C24" s="75"/>
      <c r="D24" s="75"/>
      <c r="E24" s="75"/>
      <c r="F24" s="75"/>
      <c r="G24" s="75"/>
      <c r="H24" s="75"/>
      <c r="I24" s="75"/>
      <c r="J24" s="66" t="s">
        <v>291</v>
      </c>
    </row>
    <row r="25" spans="1:15" ht="20.149999999999999" customHeight="1">
      <c r="A25" s="75"/>
      <c r="B25" s="75" t="s">
        <v>340</v>
      </c>
      <c r="C25" s="75"/>
      <c r="D25" s="75"/>
      <c r="E25" s="75"/>
      <c r="F25" s="75"/>
      <c r="G25" s="75"/>
      <c r="H25" s="75"/>
      <c r="I25" s="75"/>
    </row>
    <row r="26" spans="1:15" ht="20.149999999999999" customHeight="1">
      <c r="A26" s="76"/>
      <c r="B26" s="76" t="s">
        <v>336</v>
      </c>
      <c r="C26" s="76"/>
      <c r="D26" s="76"/>
      <c r="E26" s="76"/>
      <c r="F26" s="76"/>
      <c r="G26" s="76"/>
      <c r="H26" s="75"/>
      <c r="I26" s="75"/>
      <c r="J26" s="67"/>
      <c r="K26" s="67"/>
      <c r="L26" s="67"/>
      <c r="M26" s="67"/>
      <c r="N26" s="67"/>
      <c r="O26" s="67"/>
    </row>
    <row r="27" spans="1:15" ht="20.149999999999999" customHeight="1">
      <c r="A27" s="75"/>
      <c r="B27" s="76"/>
      <c r="C27" s="76"/>
      <c r="D27" s="76"/>
      <c r="E27" s="76"/>
      <c r="F27" s="76"/>
      <c r="G27" s="76"/>
      <c r="H27" s="75"/>
      <c r="I27" s="75"/>
      <c r="J27" s="67"/>
      <c r="K27" s="67"/>
      <c r="L27" s="67"/>
      <c r="M27" s="67"/>
      <c r="N27" s="67"/>
      <c r="O27" s="67"/>
    </row>
    <row r="28" spans="1:15" ht="20.149999999999999" customHeight="1">
      <c r="A28" s="75"/>
      <c r="B28" s="76"/>
      <c r="C28" s="310"/>
      <c r="D28" s="76"/>
      <c r="E28" s="310"/>
      <c r="F28" s="76"/>
      <c r="G28" s="76"/>
      <c r="H28" s="75"/>
      <c r="I28" s="75"/>
      <c r="K28" s="300"/>
      <c r="M28" s="67"/>
      <c r="N28" s="67"/>
      <c r="O28" s="67"/>
    </row>
    <row r="29" spans="1:15" ht="20.149999999999999" customHeight="1">
      <c r="A29" s="75"/>
      <c r="B29" s="75"/>
      <c r="C29" s="75"/>
      <c r="D29" s="299"/>
      <c r="E29" s="75"/>
      <c r="F29" s="75"/>
      <c r="G29" s="75"/>
      <c r="H29" s="75"/>
      <c r="I29" s="75"/>
      <c r="J29" s="280"/>
      <c r="K29" s="280"/>
      <c r="L29" s="67"/>
      <c r="M29" s="67"/>
      <c r="N29" s="67"/>
      <c r="O29" s="67"/>
    </row>
    <row r="30" spans="1:15" ht="20.149999999999999" customHeight="1">
      <c r="A30" s="78" t="s">
        <v>210</v>
      </c>
      <c r="B30" s="75" t="s">
        <v>355</v>
      </c>
      <c r="C30" s="75"/>
      <c r="D30" s="75"/>
      <c r="E30" s="75"/>
      <c r="F30" s="75"/>
      <c r="G30" s="75"/>
      <c r="H30" s="75"/>
      <c r="I30" s="75"/>
      <c r="J30" s="67"/>
      <c r="K30" s="67"/>
      <c r="L30" s="67"/>
      <c r="M30" s="67"/>
      <c r="N30" s="67"/>
      <c r="O30" s="67"/>
    </row>
    <row r="31" spans="1:15" ht="19.5" customHeight="1">
      <c r="A31" s="75"/>
      <c r="B31" s="75" t="s">
        <v>342</v>
      </c>
      <c r="C31" s="75"/>
      <c r="D31" s="75"/>
      <c r="E31" s="75"/>
      <c r="F31" s="75"/>
      <c r="G31" s="75"/>
      <c r="H31" s="75"/>
      <c r="I31" s="75"/>
      <c r="J31" s="67"/>
      <c r="K31" s="67"/>
      <c r="L31" s="67"/>
      <c r="M31" s="67"/>
      <c r="N31" s="67"/>
      <c r="O31" s="67"/>
    </row>
    <row r="32" spans="1:15" ht="19.5" customHeight="1">
      <c r="A32" s="75"/>
      <c r="B32" s="75" t="s">
        <v>343</v>
      </c>
      <c r="C32" s="75"/>
      <c r="D32" s="75"/>
      <c r="E32" s="75"/>
      <c r="F32" s="75"/>
      <c r="G32" s="75"/>
      <c r="H32" s="75"/>
      <c r="I32" s="75"/>
      <c r="J32" s="67"/>
      <c r="K32" s="67"/>
      <c r="L32" s="67"/>
      <c r="M32" s="67"/>
      <c r="N32" s="67"/>
      <c r="O32" s="67"/>
    </row>
    <row r="33" spans="1:15" ht="19.5" customHeight="1">
      <c r="A33" s="75"/>
      <c r="B33" s="75" t="s">
        <v>352</v>
      </c>
      <c r="C33" s="75"/>
      <c r="D33" s="75"/>
      <c r="E33" s="75"/>
      <c r="F33" s="75"/>
      <c r="G33" s="75"/>
      <c r="H33" s="75"/>
      <c r="I33" s="75"/>
      <c r="J33" s="67"/>
      <c r="K33" s="67"/>
      <c r="L33" s="67"/>
      <c r="M33" s="67"/>
      <c r="N33" s="67"/>
      <c r="O33" s="67"/>
    </row>
    <row r="34" spans="1:15" ht="19.5" customHeight="1">
      <c r="A34" s="76"/>
      <c r="B34" s="75" t="s">
        <v>353</v>
      </c>
      <c r="C34" s="75"/>
      <c r="D34" s="75"/>
      <c r="E34" s="75"/>
      <c r="F34" s="75"/>
      <c r="G34" s="75"/>
      <c r="H34" s="75"/>
      <c r="I34" s="75"/>
    </row>
    <row r="35" spans="1:15" ht="19.5" customHeight="1">
      <c r="A35" s="78"/>
      <c r="B35" s="76"/>
      <c r="C35" s="76"/>
      <c r="D35" s="76"/>
      <c r="E35" s="76"/>
      <c r="F35" s="76"/>
      <c r="G35" s="76"/>
      <c r="H35" s="75"/>
      <c r="I35" s="75"/>
    </row>
    <row r="36" spans="1:15" ht="19.5" customHeight="1">
      <c r="A36" s="75"/>
      <c r="B36" s="76"/>
      <c r="C36" s="76"/>
      <c r="D36" s="76"/>
      <c r="E36" s="76"/>
      <c r="F36" s="76"/>
      <c r="G36" s="76"/>
      <c r="H36" s="75"/>
      <c r="I36" s="75"/>
    </row>
    <row r="37" spans="1:15">
      <c r="A37" s="75"/>
      <c r="B37" s="76"/>
      <c r="C37" s="76"/>
      <c r="D37" s="76"/>
      <c r="E37" s="76"/>
      <c r="F37" s="76"/>
      <c r="G37" s="76"/>
      <c r="H37" s="76"/>
      <c r="I37" s="75"/>
    </row>
    <row r="38" spans="1:15">
      <c r="A38" s="75"/>
      <c r="B38" s="75"/>
      <c r="C38" s="75"/>
      <c r="D38" s="75"/>
      <c r="E38" s="75"/>
      <c r="F38" s="75"/>
      <c r="G38" s="75"/>
      <c r="H38" s="75"/>
      <c r="I38" s="75"/>
    </row>
    <row r="39" spans="1:15">
      <c r="A39" s="75"/>
      <c r="B39" s="75"/>
      <c r="C39" s="75"/>
      <c r="D39" s="75"/>
      <c r="E39" s="75"/>
      <c r="F39" s="75"/>
      <c r="G39" s="75"/>
      <c r="H39" s="75"/>
      <c r="I39" s="75"/>
    </row>
    <row r="40" spans="1:15">
      <c r="A40" s="75"/>
      <c r="B40" s="75"/>
      <c r="C40" s="75"/>
      <c r="D40" s="75"/>
      <c r="E40" s="75"/>
      <c r="F40" s="75"/>
      <c r="G40" s="75"/>
      <c r="H40" s="75"/>
      <c r="I40" s="75"/>
    </row>
    <row r="41" spans="1:15">
      <c r="A41" s="75"/>
      <c r="B41" s="75"/>
      <c r="C41" s="75"/>
      <c r="D41" s="75"/>
      <c r="E41" s="75"/>
      <c r="F41" s="75"/>
      <c r="G41" s="75"/>
      <c r="H41" s="75"/>
      <c r="I41" s="75"/>
    </row>
    <row r="42" spans="1:15">
      <c r="A42" s="75"/>
      <c r="B42" s="75"/>
      <c r="C42" s="75"/>
      <c r="D42" s="75"/>
      <c r="E42" s="75"/>
      <c r="F42" s="75"/>
      <c r="G42" s="75"/>
      <c r="H42" s="75"/>
      <c r="I42" s="75"/>
    </row>
    <row r="43" spans="1:15">
      <c r="A43" s="75"/>
      <c r="B43" s="75"/>
      <c r="C43" s="75"/>
      <c r="D43" s="75"/>
      <c r="E43" s="75"/>
      <c r="F43" s="75"/>
      <c r="G43" s="75"/>
      <c r="H43" s="75"/>
      <c r="I43" s="75"/>
    </row>
    <row r="44" spans="1:15">
      <c r="A44" s="75"/>
      <c r="B44" s="75"/>
      <c r="C44" s="75"/>
      <c r="D44" s="75"/>
      <c r="E44" s="75"/>
      <c r="F44" s="75"/>
      <c r="G44" s="75"/>
      <c r="H44" s="75"/>
      <c r="I44" s="75"/>
    </row>
  </sheetData>
  <mergeCells count="3">
    <mergeCell ref="G2:H2"/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7"/>
  <sheetViews>
    <sheetView workbookViewId="0">
      <selection activeCell="H18" sqref="H18"/>
    </sheetView>
  </sheetViews>
  <sheetFormatPr defaultRowHeight="13"/>
  <cols>
    <col min="1" max="1" width="14.453125" style="1" customWidth="1"/>
    <col min="2" max="2" width="22.453125" style="1" customWidth="1"/>
    <col min="3" max="3" width="9" style="1"/>
    <col min="4" max="4" width="11.26953125" style="1" customWidth="1"/>
    <col min="5" max="256" width="9" style="1"/>
    <col min="257" max="257" width="7.26953125" style="1" customWidth="1"/>
    <col min="258" max="258" width="22.453125" style="1" customWidth="1"/>
    <col min="259" max="512" width="9" style="1"/>
    <col min="513" max="513" width="7.26953125" style="1" customWidth="1"/>
    <col min="514" max="514" width="22.453125" style="1" customWidth="1"/>
    <col min="515" max="768" width="9" style="1"/>
    <col min="769" max="769" width="7.26953125" style="1" customWidth="1"/>
    <col min="770" max="770" width="22.453125" style="1" customWidth="1"/>
    <col min="771" max="1024" width="9" style="1"/>
    <col min="1025" max="1025" width="7.26953125" style="1" customWidth="1"/>
    <col min="1026" max="1026" width="22.453125" style="1" customWidth="1"/>
    <col min="1027" max="1280" width="9" style="1"/>
    <col min="1281" max="1281" width="7.26953125" style="1" customWidth="1"/>
    <col min="1282" max="1282" width="22.453125" style="1" customWidth="1"/>
    <col min="1283" max="1536" width="9" style="1"/>
    <col min="1537" max="1537" width="7.26953125" style="1" customWidth="1"/>
    <col min="1538" max="1538" width="22.453125" style="1" customWidth="1"/>
    <col min="1539" max="1792" width="9" style="1"/>
    <col min="1793" max="1793" width="7.26953125" style="1" customWidth="1"/>
    <col min="1794" max="1794" width="22.453125" style="1" customWidth="1"/>
    <col min="1795" max="2048" width="9" style="1"/>
    <col min="2049" max="2049" width="7.26953125" style="1" customWidth="1"/>
    <col min="2050" max="2050" width="22.453125" style="1" customWidth="1"/>
    <col min="2051" max="2304" width="9" style="1"/>
    <col min="2305" max="2305" width="7.26953125" style="1" customWidth="1"/>
    <col min="2306" max="2306" width="22.453125" style="1" customWidth="1"/>
    <col min="2307" max="2560" width="9" style="1"/>
    <col min="2561" max="2561" width="7.26953125" style="1" customWidth="1"/>
    <col min="2562" max="2562" width="22.453125" style="1" customWidth="1"/>
    <col min="2563" max="2816" width="9" style="1"/>
    <col min="2817" max="2817" width="7.26953125" style="1" customWidth="1"/>
    <col min="2818" max="2818" width="22.453125" style="1" customWidth="1"/>
    <col min="2819" max="3072" width="9" style="1"/>
    <col min="3073" max="3073" width="7.26953125" style="1" customWidth="1"/>
    <col min="3074" max="3074" width="22.453125" style="1" customWidth="1"/>
    <col min="3075" max="3328" width="9" style="1"/>
    <col min="3329" max="3329" width="7.26953125" style="1" customWidth="1"/>
    <col min="3330" max="3330" width="22.453125" style="1" customWidth="1"/>
    <col min="3331" max="3584" width="9" style="1"/>
    <col min="3585" max="3585" width="7.26953125" style="1" customWidth="1"/>
    <col min="3586" max="3586" width="22.453125" style="1" customWidth="1"/>
    <col min="3587" max="3840" width="9" style="1"/>
    <col min="3841" max="3841" width="7.26953125" style="1" customWidth="1"/>
    <col min="3842" max="3842" width="22.453125" style="1" customWidth="1"/>
    <col min="3843" max="4096" width="9" style="1"/>
    <col min="4097" max="4097" width="7.26953125" style="1" customWidth="1"/>
    <col min="4098" max="4098" width="22.453125" style="1" customWidth="1"/>
    <col min="4099" max="4352" width="9" style="1"/>
    <col min="4353" max="4353" width="7.26953125" style="1" customWidth="1"/>
    <col min="4354" max="4354" width="22.453125" style="1" customWidth="1"/>
    <col min="4355" max="4608" width="9" style="1"/>
    <col min="4609" max="4609" width="7.26953125" style="1" customWidth="1"/>
    <col min="4610" max="4610" width="22.453125" style="1" customWidth="1"/>
    <col min="4611" max="4864" width="9" style="1"/>
    <col min="4865" max="4865" width="7.26953125" style="1" customWidth="1"/>
    <col min="4866" max="4866" width="22.453125" style="1" customWidth="1"/>
    <col min="4867" max="5120" width="9" style="1"/>
    <col min="5121" max="5121" width="7.26953125" style="1" customWidth="1"/>
    <col min="5122" max="5122" width="22.453125" style="1" customWidth="1"/>
    <col min="5123" max="5376" width="9" style="1"/>
    <col min="5377" max="5377" width="7.26953125" style="1" customWidth="1"/>
    <col min="5378" max="5378" width="22.453125" style="1" customWidth="1"/>
    <col min="5379" max="5632" width="9" style="1"/>
    <col min="5633" max="5633" width="7.26953125" style="1" customWidth="1"/>
    <col min="5634" max="5634" width="22.453125" style="1" customWidth="1"/>
    <col min="5635" max="5888" width="9" style="1"/>
    <col min="5889" max="5889" width="7.26953125" style="1" customWidth="1"/>
    <col min="5890" max="5890" width="22.453125" style="1" customWidth="1"/>
    <col min="5891" max="6144" width="9" style="1"/>
    <col min="6145" max="6145" width="7.26953125" style="1" customWidth="1"/>
    <col min="6146" max="6146" width="22.453125" style="1" customWidth="1"/>
    <col min="6147" max="6400" width="9" style="1"/>
    <col min="6401" max="6401" width="7.26953125" style="1" customWidth="1"/>
    <col min="6402" max="6402" width="22.453125" style="1" customWidth="1"/>
    <col min="6403" max="6656" width="9" style="1"/>
    <col min="6657" max="6657" width="7.26953125" style="1" customWidth="1"/>
    <col min="6658" max="6658" width="22.453125" style="1" customWidth="1"/>
    <col min="6659" max="6912" width="9" style="1"/>
    <col min="6913" max="6913" width="7.26953125" style="1" customWidth="1"/>
    <col min="6914" max="6914" width="22.453125" style="1" customWidth="1"/>
    <col min="6915" max="7168" width="9" style="1"/>
    <col min="7169" max="7169" width="7.26953125" style="1" customWidth="1"/>
    <col min="7170" max="7170" width="22.453125" style="1" customWidth="1"/>
    <col min="7171" max="7424" width="9" style="1"/>
    <col min="7425" max="7425" width="7.26953125" style="1" customWidth="1"/>
    <col min="7426" max="7426" width="22.453125" style="1" customWidth="1"/>
    <col min="7427" max="7680" width="9" style="1"/>
    <col min="7681" max="7681" width="7.26953125" style="1" customWidth="1"/>
    <col min="7682" max="7682" width="22.453125" style="1" customWidth="1"/>
    <col min="7683" max="7936" width="9" style="1"/>
    <col min="7937" max="7937" width="7.26953125" style="1" customWidth="1"/>
    <col min="7938" max="7938" width="22.453125" style="1" customWidth="1"/>
    <col min="7939" max="8192" width="9" style="1"/>
    <col min="8193" max="8193" width="7.26953125" style="1" customWidth="1"/>
    <col min="8194" max="8194" width="22.453125" style="1" customWidth="1"/>
    <col min="8195" max="8448" width="9" style="1"/>
    <col min="8449" max="8449" width="7.26953125" style="1" customWidth="1"/>
    <col min="8450" max="8450" width="22.453125" style="1" customWidth="1"/>
    <col min="8451" max="8704" width="9" style="1"/>
    <col min="8705" max="8705" width="7.26953125" style="1" customWidth="1"/>
    <col min="8706" max="8706" width="22.453125" style="1" customWidth="1"/>
    <col min="8707" max="8960" width="9" style="1"/>
    <col min="8961" max="8961" width="7.26953125" style="1" customWidth="1"/>
    <col min="8962" max="8962" width="22.453125" style="1" customWidth="1"/>
    <col min="8963" max="9216" width="9" style="1"/>
    <col min="9217" max="9217" width="7.26953125" style="1" customWidth="1"/>
    <col min="9218" max="9218" width="22.453125" style="1" customWidth="1"/>
    <col min="9219" max="9472" width="9" style="1"/>
    <col min="9473" max="9473" width="7.26953125" style="1" customWidth="1"/>
    <col min="9474" max="9474" width="22.453125" style="1" customWidth="1"/>
    <col min="9475" max="9728" width="9" style="1"/>
    <col min="9729" max="9729" width="7.26953125" style="1" customWidth="1"/>
    <col min="9730" max="9730" width="22.453125" style="1" customWidth="1"/>
    <col min="9731" max="9984" width="9" style="1"/>
    <col min="9985" max="9985" width="7.26953125" style="1" customWidth="1"/>
    <col min="9986" max="9986" width="22.453125" style="1" customWidth="1"/>
    <col min="9987" max="10240" width="9" style="1"/>
    <col min="10241" max="10241" width="7.26953125" style="1" customWidth="1"/>
    <col min="10242" max="10242" width="22.453125" style="1" customWidth="1"/>
    <col min="10243" max="10496" width="9" style="1"/>
    <col min="10497" max="10497" width="7.26953125" style="1" customWidth="1"/>
    <col min="10498" max="10498" width="22.453125" style="1" customWidth="1"/>
    <col min="10499" max="10752" width="9" style="1"/>
    <col min="10753" max="10753" width="7.26953125" style="1" customWidth="1"/>
    <col min="10754" max="10754" width="22.453125" style="1" customWidth="1"/>
    <col min="10755" max="11008" width="9" style="1"/>
    <col min="11009" max="11009" width="7.26953125" style="1" customWidth="1"/>
    <col min="11010" max="11010" width="22.453125" style="1" customWidth="1"/>
    <col min="11011" max="11264" width="9" style="1"/>
    <col min="11265" max="11265" width="7.26953125" style="1" customWidth="1"/>
    <col min="11266" max="11266" width="22.453125" style="1" customWidth="1"/>
    <col min="11267" max="11520" width="9" style="1"/>
    <col min="11521" max="11521" width="7.26953125" style="1" customWidth="1"/>
    <col min="11522" max="11522" width="22.453125" style="1" customWidth="1"/>
    <col min="11523" max="11776" width="9" style="1"/>
    <col min="11777" max="11777" width="7.26953125" style="1" customWidth="1"/>
    <col min="11778" max="11778" width="22.453125" style="1" customWidth="1"/>
    <col min="11779" max="12032" width="9" style="1"/>
    <col min="12033" max="12033" width="7.26953125" style="1" customWidth="1"/>
    <col min="12034" max="12034" width="22.453125" style="1" customWidth="1"/>
    <col min="12035" max="12288" width="9" style="1"/>
    <col min="12289" max="12289" width="7.26953125" style="1" customWidth="1"/>
    <col min="12290" max="12290" width="22.453125" style="1" customWidth="1"/>
    <col min="12291" max="12544" width="9" style="1"/>
    <col min="12545" max="12545" width="7.26953125" style="1" customWidth="1"/>
    <col min="12546" max="12546" width="22.453125" style="1" customWidth="1"/>
    <col min="12547" max="12800" width="9" style="1"/>
    <col min="12801" max="12801" width="7.26953125" style="1" customWidth="1"/>
    <col min="12802" max="12802" width="22.453125" style="1" customWidth="1"/>
    <col min="12803" max="13056" width="9" style="1"/>
    <col min="13057" max="13057" width="7.26953125" style="1" customWidth="1"/>
    <col min="13058" max="13058" width="22.453125" style="1" customWidth="1"/>
    <col min="13059" max="13312" width="9" style="1"/>
    <col min="13313" max="13313" width="7.26953125" style="1" customWidth="1"/>
    <col min="13314" max="13314" width="22.453125" style="1" customWidth="1"/>
    <col min="13315" max="13568" width="9" style="1"/>
    <col min="13569" max="13569" width="7.26953125" style="1" customWidth="1"/>
    <col min="13570" max="13570" width="22.453125" style="1" customWidth="1"/>
    <col min="13571" max="13824" width="9" style="1"/>
    <col min="13825" max="13825" width="7.26953125" style="1" customWidth="1"/>
    <col min="13826" max="13826" width="22.453125" style="1" customWidth="1"/>
    <col min="13827" max="14080" width="9" style="1"/>
    <col min="14081" max="14081" width="7.26953125" style="1" customWidth="1"/>
    <col min="14082" max="14082" width="22.453125" style="1" customWidth="1"/>
    <col min="14083" max="14336" width="9" style="1"/>
    <col min="14337" max="14337" width="7.26953125" style="1" customWidth="1"/>
    <col min="14338" max="14338" width="22.453125" style="1" customWidth="1"/>
    <col min="14339" max="14592" width="9" style="1"/>
    <col min="14593" max="14593" width="7.26953125" style="1" customWidth="1"/>
    <col min="14594" max="14594" width="22.453125" style="1" customWidth="1"/>
    <col min="14595" max="14848" width="9" style="1"/>
    <col min="14849" max="14849" width="7.26953125" style="1" customWidth="1"/>
    <col min="14850" max="14850" width="22.453125" style="1" customWidth="1"/>
    <col min="14851" max="15104" width="9" style="1"/>
    <col min="15105" max="15105" width="7.26953125" style="1" customWidth="1"/>
    <col min="15106" max="15106" width="22.453125" style="1" customWidth="1"/>
    <col min="15107" max="15360" width="9" style="1"/>
    <col min="15361" max="15361" width="7.26953125" style="1" customWidth="1"/>
    <col min="15362" max="15362" width="22.453125" style="1" customWidth="1"/>
    <col min="15363" max="15616" width="9" style="1"/>
    <col min="15617" max="15617" width="7.26953125" style="1" customWidth="1"/>
    <col min="15618" max="15618" width="22.453125" style="1" customWidth="1"/>
    <col min="15619" max="15872" width="9" style="1"/>
    <col min="15873" max="15873" width="7.26953125" style="1" customWidth="1"/>
    <col min="15874" max="15874" width="22.453125" style="1" customWidth="1"/>
    <col min="15875" max="16128" width="9" style="1"/>
    <col min="16129" max="16129" width="7.26953125" style="1" customWidth="1"/>
    <col min="16130" max="16130" width="22.453125" style="1" customWidth="1"/>
    <col min="16131" max="16384" width="9" style="1"/>
  </cols>
  <sheetData>
    <row r="1" spans="1:7" ht="15.75" customHeight="1">
      <c r="A1" s="13" t="s">
        <v>133</v>
      </c>
      <c r="B1" s="4"/>
      <c r="C1" s="4"/>
    </row>
    <row r="2" spans="1:7" ht="15.75" customHeight="1">
      <c r="A2" s="152" t="s">
        <v>3</v>
      </c>
      <c r="B2" s="152" t="s">
        <v>4</v>
      </c>
      <c r="C2" s="408" t="s">
        <v>5</v>
      </c>
      <c r="D2" s="409"/>
    </row>
    <row r="3" spans="1:7" ht="15.75" customHeight="1">
      <c r="A3" s="14" t="s">
        <v>295</v>
      </c>
      <c r="B3" s="17">
        <v>44377</v>
      </c>
      <c r="C3" s="412" t="s">
        <v>207</v>
      </c>
      <c r="D3" s="413"/>
    </row>
    <row r="4" spans="1:7" ht="15.75" customHeight="1">
      <c r="A4" s="69" t="s">
        <v>313</v>
      </c>
      <c r="B4" s="153">
        <v>44469</v>
      </c>
      <c r="C4" s="152"/>
      <c r="D4" s="70"/>
    </row>
    <row r="5" spans="1:7" ht="15.75" customHeight="1">
      <c r="A5" s="69" t="s">
        <v>296</v>
      </c>
      <c r="B5" s="15">
        <v>44558</v>
      </c>
      <c r="C5" s="16"/>
      <c r="D5" s="68"/>
    </row>
    <row r="6" spans="1:7" ht="15.75" customHeight="1">
      <c r="A6" s="69" t="s">
        <v>297</v>
      </c>
      <c r="B6" s="15">
        <v>44651</v>
      </c>
      <c r="C6" s="16"/>
      <c r="D6" s="68"/>
    </row>
    <row r="7" spans="1:7">
      <c r="A7" s="4"/>
      <c r="B7" s="4"/>
      <c r="C7" s="4"/>
      <c r="D7" s="4"/>
    </row>
    <row r="8" spans="1:7">
      <c r="A8" s="2" t="s">
        <v>0</v>
      </c>
      <c r="B8" s="2"/>
      <c r="C8" s="2"/>
      <c r="D8" s="2"/>
      <c r="E8" s="2"/>
      <c r="F8" s="3"/>
      <c r="G8" s="2"/>
    </row>
    <row r="9" spans="1:7">
      <c r="A9" s="2"/>
      <c r="B9" s="2"/>
      <c r="C9" s="2"/>
      <c r="D9" s="2"/>
      <c r="E9" s="2"/>
      <c r="F9" s="410" t="s">
        <v>2</v>
      </c>
      <c r="G9" s="411"/>
    </row>
    <row r="10" spans="1:7">
      <c r="A10" s="2" t="s">
        <v>257</v>
      </c>
      <c r="B10" s="2"/>
      <c r="C10" s="2"/>
      <c r="D10" s="2"/>
      <c r="E10" s="2"/>
      <c r="F10" s="2"/>
      <c r="G10" s="2"/>
    </row>
    <row r="11" spans="1:7">
      <c r="A11" s="2" t="s">
        <v>134</v>
      </c>
      <c r="B11" s="2"/>
      <c r="C11" s="2"/>
      <c r="D11" s="2"/>
      <c r="E11" s="2"/>
      <c r="F11" s="2"/>
      <c r="G11" s="2"/>
    </row>
    <row r="12" spans="1:7">
      <c r="A12" s="2" t="s">
        <v>323</v>
      </c>
      <c r="B12" s="2"/>
      <c r="C12" s="2"/>
      <c r="D12" s="2"/>
      <c r="E12" s="2"/>
      <c r="F12" s="2"/>
      <c r="G12" s="2"/>
    </row>
    <row r="13" spans="1:7">
      <c r="A13" s="2" t="s">
        <v>136</v>
      </c>
      <c r="B13" s="2"/>
      <c r="C13" s="2"/>
      <c r="D13" s="2"/>
      <c r="E13" s="2"/>
      <c r="F13" s="2"/>
      <c r="G13" s="2"/>
    </row>
    <row r="14" spans="1:7">
      <c r="A14" s="2" t="s">
        <v>137</v>
      </c>
      <c r="B14" s="2"/>
      <c r="C14" s="2"/>
      <c r="D14" s="2"/>
      <c r="E14" s="2"/>
      <c r="F14" s="410" t="s">
        <v>1</v>
      </c>
      <c r="G14" s="411"/>
    </row>
    <row r="15" spans="1:7">
      <c r="A15" s="2" t="s">
        <v>135</v>
      </c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4">
      <c r="A17" s="4"/>
      <c r="B17" s="4"/>
      <c r="C17" s="4"/>
      <c r="D17" s="4"/>
    </row>
  </sheetData>
  <mergeCells count="4">
    <mergeCell ref="C2:D2"/>
    <mergeCell ref="F9:G9"/>
    <mergeCell ref="F14:G14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workbookViewId="0">
      <selection activeCell="A20" sqref="A20"/>
    </sheetView>
  </sheetViews>
  <sheetFormatPr defaultColWidth="11" defaultRowHeight="12.5"/>
  <cols>
    <col min="1" max="1" width="3.453125" style="18" customWidth="1"/>
    <col min="2" max="2" width="4.26953125" style="18" customWidth="1"/>
    <col min="3" max="3" width="23" style="18" customWidth="1"/>
    <col min="4" max="4" width="19.90625" style="18" customWidth="1"/>
    <col min="5" max="5" width="13.6328125" style="18" customWidth="1"/>
    <col min="6" max="6" width="11.08984375" style="18" customWidth="1"/>
    <col min="7" max="7" width="21.7265625" style="18" customWidth="1"/>
    <col min="8" max="8" width="20" style="18" customWidth="1"/>
    <col min="9" max="9" width="6.6328125" style="18" customWidth="1"/>
    <col min="10" max="10" width="3.453125" style="18" customWidth="1"/>
    <col min="11" max="11" width="21.26953125" style="18" customWidth="1"/>
    <col min="12" max="12" width="28" style="18" customWidth="1"/>
    <col min="13" max="13" width="27.6328125" style="18" customWidth="1"/>
    <col min="14" max="14" width="14.453125" style="18" customWidth="1"/>
    <col min="15" max="15" width="9.7265625" style="18" customWidth="1"/>
    <col min="16" max="16" width="11" style="18"/>
    <col min="17" max="17" width="9.26953125" style="18" customWidth="1"/>
    <col min="18" max="16384" width="11" style="18"/>
  </cols>
  <sheetData>
    <row r="1" spans="1:18" ht="13" thickBot="1">
      <c r="A1" s="111" t="s">
        <v>141</v>
      </c>
      <c r="B1" s="112"/>
      <c r="C1" s="112"/>
      <c r="D1" s="112"/>
      <c r="E1" s="112"/>
      <c r="F1" s="112"/>
      <c r="G1" s="112"/>
      <c r="H1" s="112"/>
      <c r="I1" s="134"/>
      <c r="J1" s="111" t="s">
        <v>142</v>
      </c>
      <c r="K1" s="112"/>
      <c r="L1" s="112"/>
      <c r="M1" s="112"/>
      <c r="N1" s="112"/>
      <c r="O1" s="112"/>
    </row>
    <row r="2" spans="1:18" ht="13" thickBot="1">
      <c r="A2" s="154"/>
      <c r="B2" s="155" t="s">
        <v>143</v>
      </c>
      <c r="C2" s="156"/>
      <c r="D2" s="155" t="s">
        <v>144</v>
      </c>
      <c r="E2" s="155"/>
      <c r="F2" s="157"/>
      <c r="G2" s="155" t="s">
        <v>145</v>
      </c>
      <c r="H2" s="156"/>
      <c r="I2" s="134"/>
      <c r="J2" s="158"/>
      <c r="K2" s="115" t="s">
        <v>143</v>
      </c>
      <c r="L2" s="160" t="s">
        <v>144</v>
      </c>
      <c r="M2" s="159"/>
      <c r="N2" s="125"/>
      <c r="O2" s="298" t="s">
        <v>146</v>
      </c>
    </row>
    <row r="3" spans="1:18">
      <c r="A3" s="161">
        <v>1</v>
      </c>
      <c r="B3" s="19" t="s">
        <v>147</v>
      </c>
      <c r="C3" s="128"/>
      <c r="D3" s="158" t="s">
        <v>148</v>
      </c>
      <c r="E3" s="159" t="s">
        <v>149</v>
      </c>
      <c r="F3" s="162"/>
      <c r="G3" s="159" t="s">
        <v>150</v>
      </c>
      <c r="H3" s="125" t="s">
        <v>151</v>
      </c>
      <c r="I3" s="134"/>
      <c r="J3" s="158">
        <v>1</v>
      </c>
      <c r="K3" s="159" t="s">
        <v>147</v>
      </c>
      <c r="L3" s="163" t="s">
        <v>152</v>
      </c>
      <c r="M3" s="159" t="s">
        <v>153</v>
      </c>
      <c r="N3" s="164" t="s">
        <v>154</v>
      </c>
      <c r="O3" s="125"/>
      <c r="P3" s="165"/>
    </row>
    <row r="4" spans="1:18">
      <c r="A4" s="161"/>
      <c r="B4" s="19"/>
      <c r="C4" s="128"/>
      <c r="D4" s="161"/>
      <c r="E4" s="19"/>
      <c r="F4" s="166"/>
      <c r="G4" s="19" t="s">
        <v>155</v>
      </c>
      <c r="H4" s="128"/>
      <c r="I4" s="134"/>
      <c r="J4" s="161"/>
      <c r="K4" s="19"/>
      <c r="L4" s="167"/>
      <c r="M4" s="19" t="s">
        <v>155</v>
      </c>
      <c r="N4" s="168" t="s">
        <v>314</v>
      </c>
      <c r="O4" s="128" t="s">
        <v>248</v>
      </c>
      <c r="P4" s="165" t="s">
        <v>156</v>
      </c>
      <c r="Q4" s="18" t="s">
        <v>248</v>
      </c>
    </row>
    <row r="5" spans="1:18">
      <c r="A5" s="161"/>
      <c r="B5" s="19"/>
      <c r="C5" s="128"/>
      <c r="D5" s="161"/>
      <c r="E5" s="19"/>
      <c r="F5" s="166"/>
      <c r="G5" s="19"/>
      <c r="H5" s="128"/>
      <c r="I5" s="134"/>
      <c r="J5" s="161"/>
      <c r="K5" s="19"/>
      <c r="L5" s="167" t="s">
        <v>157</v>
      </c>
      <c r="M5" s="19" t="s">
        <v>315</v>
      </c>
      <c r="N5" s="169" t="s">
        <v>328</v>
      </c>
      <c r="O5" s="170" t="s">
        <v>158</v>
      </c>
      <c r="P5" s="165" t="s">
        <v>159</v>
      </c>
      <c r="Q5" s="18" t="s">
        <v>248</v>
      </c>
    </row>
    <row r="6" spans="1:18">
      <c r="A6" s="171">
        <v>2</v>
      </c>
      <c r="B6" s="172" t="s">
        <v>160</v>
      </c>
      <c r="C6" s="130"/>
      <c r="D6" s="171" t="s">
        <v>161</v>
      </c>
      <c r="E6" s="172" t="s">
        <v>162</v>
      </c>
      <c r="F6" s="173"/>
      <c r="G6" s="172" t="s">
        <v>163</v>
      </c>
      <c r="H6" s="130"/>
      <c r="I6" s="134"/>
      <c r="J6" s="171">
        <v>2</v>
      </c>
      <c r="K6" s="172" t="s">
        <v>160</v>
      </c>
      <c r="L6" s="174" t="s">
        <v>164</v>
      </c>
      <c r="M6" s="172" t="s">
        <v>292</v>
      </c>
      <c r="N6" s="168" t="s">
        <v>293</v>
      </c>
      <c r="O6" s="128" t="s">
        <v>248</v>
      </c>
      <c r="P6" s="165" t="s">
        <v>165</v>
      </c>
      <c r="Q6" s="165" t="s">
        <v>248</v>
      </c>
    </row>
    <row r="7" spans="1:18">
      <c r="A7" s="175"/>
      <c r="B7" s="176"/>
      <c r="C7" s="127" t="s">
        <v>166</v>
      </c>
      <c r="D7" s="175" t="s">
        <v>161</v>
      </c>
      <c r="E7" s="176" t="s">
        <v>162</v>
      </c>
      <c r="F7" s="177" t="s">
        <v>167</v>
      </c>
      <c r="G7" s="176" t="s">
        <v>168</v>
      </c>
      <c r="H7" s="127"/>
      <c r="I7" s="134"/>
      <c r="J7" s="161"/>
      <c r="K7" s="19"/>
      <c r="L7" s="167" t="s">
        <v>248</v>
      </c>
      <c r="M7" s="19" t="s">
        <v>258</v>
      </c>
      <c r="N7" s="168" t="s">
        <v>258</v>
      </c>
      <c r="O7" s="128" t="s">
        <v>248</v>
      </c>
      <c r="P7" s="165"/>
    </row>
    <row r="8" spans="1:18">
      <c r="A8" s="161">
        <v>3</v>
      </c>
      <c r="B8" s="19" t="s">
        <v>8</v>
      </c>
      <c r="C8" s="128"/>
      <c r="D8" s="161"/>
      <c r="E8" s="19"/>
      <c r="F8" s="166"/>
      <c r="G8" s="19"/>
      <c r="H8" s="128"/>
      <c r="I8" s="134"/>
      <c r="J8" s="171">
        <v>3</v>
      </c>
      <c r="K8" s="172" t="s">
        <v>8</v>
      </c>
      <c r="L8" s="174" t="s">
        <v>248</v>
      </c>
      <c r="M8" s="174" t="s">
        <v>248</v>
      </c>
      <c r="N8" s="130" t="s">
        <v>248</v>
      </c>
      <c r="O8" s="130" t="s">
        <v>258</v>
      </c>
      <c r="P8" s="165"/>
    </row>
    <row r="9" spans="1:18">
      <c r="A9" s="161"/>
      <c r="B9" s="19"/>
      <c r="C9" s="128" t="s">
        <v>169</v>
      </c>
      <c r="D9" s="161" t="s">
        <v>170</v>
      </c>
      <c r="E9" s="19"/>
      <c r="F9" s="166"/>
      <c r="G9" s="19" t="s">
        <v>171</v>
      </c>
      <c r="H9" s="128"/>
      <c r="I9" s="134"/>
      <c r="J9" s="161"/>
      <c r="K9" s="19"/>
      <c r="L9" s="167" t="s">
        <v>316</v>
      </c>
      <c r="M9" s="167" t="s">
        <v>172</v>
      </c>
      <c r="N9" s="128" t="s">
        <v>317</v>
      </c>
      <c r="O9" s="128" t="s">
        <v>248</v>
      </c>
      <c r="P9" s="165" t="s">
        <v>173</v>
      </c>
    </row>
    <row r="10" spans="1:18">
      <c r="A10" s="161"/>
      <c r="B10" s="19"/>
      <c r="C10" s="128" t="s">
        <v>174</v>
      </c>
      <c r="D10" s="161" t="s">
        <v>175</v>
      </c>
      <c r="E10" s="19"/>
      <c r="F10" s="166"/>
      <c r="G10" s="19" t="s">
        <v>176</v>
      </c>
      <c r="H10" s="128"/>
      <c r="I10" s="134"/>
      <c r="J10" s="175"/>
      <c r="K10" s="176"/>
      <c r="L10" s="178" t="s">
        <v>277</v>
      </c>
      <c r="M10" s="178" t="s">
        <v>278</v>
      </c>
      <c r="N10" s="127" t="s">
        <v>279</v>
      </c>
      <c r="O10" s="127" t="s">
        <v>258</v>
      </c>
      <c r="P10" s="165" t="s">
        <v>258</v>
      </c>
      <c r="Q10" s="18" t="s">
        <v>248</v>
      </c>
    </row>
    <row r="11" spans="1:18">
      <c r="A11" s="161"/>
      <c r="B11" s="19"/>
      <c r="C11" s="128" t="s">
        <v>177</v>
      </c>
      <c r="D11" s="161" t="s">
        <v>178</v>
      </c>
      <c r="E11" s="19"/>
      <c r="F11" s="166"/>
      <c r="G11" s="19" t="s">
        <v>179</v>
      </c>
      <c r="H11" s="128"/>
      <c r="I11" s="134"/>
      <c r="J11" s="161">
        <v>4</v>
      </c>
      <c r="K11" s="19" t="s">
        <v>9</v>
      </c>
      <c r="L11" s="167" t="s">
        <v>180</v>
      </c>
      <c r="M11" s="19" t="s">
        <v>292</v>
      </c>
      <c r="N11" s="168" t="s">
        <v>293</v>
      </c>
      <c r="O11" s="128" t="s">
        <v>248</v>
      </c>
      <c r="P11" s="165" t="s">
        <v>165</v>
      </c>
      <c r="Q11" s="18" t="s">
        <v>248</v>
      </c>
    </row>
    <row r="12" spans="1:18">
      <c r="A12" s="161"/>
      <c r="B12" s="19"/>
      <c r="C12" s="128" t="s">
        <v>181</v>
      </c>
      <c r="D12" s="161" t="s">
        <v>178</v>
      </c>
      <c r="E12" s="19"/>
      <c r="F12" s="166"/>
      <c r="G12" s="19" t="s">
        <v>179</v>
      </c>
      <c r="H12" s="128"/>
      <c r="I12" s="134"/>
      <c r="J12" s="175"/>
      <c r="K12" s="176"/>
      <c r="L12" s="178" t="s">
        <v>182</v>
      </c>
      <c r="M12" s="176"/>
      <c r="N12" s="169"/>
      <c r="O12" s="127"/>
      <c r="P12" s="165"/>
      <c r="Q12" s="165" t="s">
        <v>248</v>
      </c>
    </row>
    <row r="13" spans="1:18">
      <c r="A13" s="171">
        <v>4</v>
      </c>
      <c r="B13" s="172" t="s">
        <v>9</v>
      </c>
      <c r="C13" s="130"/>
      <c r="D13" s="171" t="s">
        <v>183</v>
      </c>
      <c r="E13" s="172" t="s">
        <v>184</v>
      </c>
      <c r="F13" s="173"/>
      <c r="G13" s="172" t="s">
        <v>185</v>
      </c>
      <c r="H13" s="130"/>
      <c r="I13" s="134"/>
      <c r="J13" s="161">
        <v>5</v>
      </c>
      <c r="K13" s="19" t="s">
        <v>186</v>
      </c>
      <c r="L13" s="167" t="s">
        <v>329</v>
      </c>
      <c r="M13" s="19" t="s">
        <v>187</v>
      </c>
      <c r="N13" s="168" t="s">
        <v>330</v>
      </c>
      <c r="O13" s="128" t="s">
        <v>158</v>
      </c>
      <c r="P13" s="165" t="s">
        <v>159</v>
      </c>
      <c r="Q13" s="18" t="s">
        <v>248</v>
      </c>
      <c r="R13" s="18" t="s">
        <v>258</v>
      </c>
    </row>
    <row r="14" spans="1:18">
      <c r="A14" s="175"/>
      <c r="B14" s="176"/>
      <c r="C14" s="127" t="s">
        <v>166</v>
      </c>
      <c r="D14" s="175" t="s">
        <v>180</v>
      </c>
      <c r="E14" s="176" t="s">
        <v>182</v>
      </c>
      <c r="F14" s="177"/>
      <c r="G14" s="176" t="s">
        <v>168</v>
      </c>
      <c r="H14" s="127"/>
      <c r="I14" s="134"/>
      <c r="J14" s="171">
        <v>6</v>
      </c>
      <c r="K14" s="172" t="s">
        <v>188</v>
      </c>
      <c r="L14" s="174" t="s">
        <v>294</v>
      </c>
      <c r="M14" s="172" t="s">
        <v>189</v>
      </c>
      <c r="N14" s="179" t="s">
        <v>331</v>
      </c>
      <c r="O14" s="130" t="s">
        <v>248</v>
      </c>
      <c r="P14" s="165" t="s">
        <v>159</v>
      </c>
      <c r="Q14" s="18" t="s">
        <v>248</v>
      </c>
    </row>
    <row r="15" spans="1:18" ht="13.5" customHeight="1" thickBot="1">
      <c r="A15" s="161">
        <v>5</v>
      </c>
      <c r="B15" s="19" t="s">
        <v>190</v>
      </c>
      <c r="C15" s="128"/>
      <c r="D15" s="161" t="s">
        <v>191</v>
      </c>
      <c r="E15" s="19"/>
      <c r="F15" s="166"/>
      <c r="G15" s="19"/>
      <c r="H15" s="128"/>
      <c r="I15" s="134"/>
      <c r="J15" s="180">
        <v>7</v>
      </c>
      <c r="K15" s="181" t="s">
        <v>192</v>
      </c>
      <c r="L15" s="182" t="s">
        <v>329</v>
      </c>
      <c r="M15" s="181" t="s">
        <v>187</v>
      </c>
      <c r="N15" s="183" t="s">
        <v>330</v>
      </c>
      <c r="O15" s="184" t="s">
        <v>158</v>
      </c>
      <c r="P15" s="165" t="s">
        <v>159</v>
      </c>
      <c r="Q15" s="18" t="s">
        <v>248</v>
      </c>
    </row>
    <row r="16" spans="1:18" ht="13.5" customHeight="1" thickBot="1">
      <c r="A16" s="180">
        <v>6</v>
      </c>
      <c r="B16" s="181" t="s">
        <v>188</v>
      </c>
      <c r="C16" s="184"/>
      <c r="D16" s="180" t="s">
        <v>193</v>
      </c>
      <c r="E16" s="181"/>
      <c r="F16" s="185"/>
      <c r="G16" s="181" t="s">
        <v>179</v>
      </c>
      <c r="H16" s="184" t="s">
        <v>318</v>
      </c>
      <c r="I16" s="134"/>
      <c r="Q16" s="18" t="s">
        <v>248</v>
      </c>
    </row>
    <row r="17" spans="1:11">
      <c r="A17" s="158"/>
      <c r="B17" s="186" t="s">
        <v>259</v>
      </c>
      <c r="C17" s="125" t="s">
        <v>194</v>
      </c>
      <c r="D17" s="159"/>
      <c r="E17" s="159"/>
      <c r="F17" s="162"/>
      <c r="G17" s="160"/>
      <c r="H17" s="125"/>
      <c r="I17" s="134"/>
    </row>
    <row r="18" spans="1:11">
      <c r="A18" s="187" t="s">
        <v>195</v>
      </c>
      <c r="B18" s="188" t="s">
        <v>260</v>
      </c>
      <c r="C18" s="128" t="s">
        <v>196</v>
      </c>
      <c r="D18" s="19" t="s">
        <v>261</v>
      </c>
      <c r="E18" s="19"/>
      <c r="F18" s="166"/>
      <c r="G18" s="189"/>
      <c r="H18" s="128"/>
      <c r="I18" s="134"/>
    </row>
    <row r="19" spans="1:11">
      <c r="A19" s="187"/>
      <c r="B19" s="188" t="s">
        <v>262</v>
      </c>
      <c r="C19" s="128" t="s">
        <v>197</v>
      </c>
      <c r="D19" s="19" t="s">
        <v>263</v>
      </c>
      <c r="E19" s="19"/>
      <c r="F19" s="166"/>
      <c r="G19" s="189"/>
      <c r="H19" s="128"/>
      <c r="I19" s="134"/>
    </row>
    <row r="20" spans="1:11">
      <c r="A20" s="187" t="s">
        <v>198</v>
      </c>
      <c r="B20" s="188" t="s">
        <v>264</v>
      </c>
      <c r="C20" s="128" t="s">
        <v>199</v>
      </c>
      <c r="D20" s="19" t="s">
        <v>200</v>
      </c>
      <c r="E20" s="19"/>
      <c r="F20" s="166"/>
      <c r="G20" s="189"/>
      <c r="H20" s="128"/>
      <c r="I20" s="134" t="s">
        <v>248</v>
      </c>
      <c r="J20" s="134"/>
      <c r="K20" s="134"/>
    </row>
    <row r="21" spans="1:11">
      <c r="A21" s="187"/>
      <c r="B21" s="188" t="s">
        <v>265</v>
      </c>
      <c r="C21" s="128" t="s">
        <v>201</v>
      </c>
      <c r="D21" s="19" t="s">
        <v>202</v>
      </c>
      <c r="E21" s="19"/>
      <c r="F21" s="166"/>
      <c r="G21" s="189"/>
      <c r="H21" s="128"/>
      <c r="I21" s="134"/>
      <c r="J21" s="134"/>
      <c r="K21" s="134"/>
    </row>
    <row r="22" spans="1:11">
      <c r="A22" s="161"/>
      <c r="B22" s="188" t="s">
        <v>266</v>
      </c>
      <c r="C22" s="128" t="s">
        <v>203</v>
      </c>
      <c r="D22" s="19" t="s">
        <v>191</v>
      </c>
      <c r="E22" s="19"/>
      <c r="F22" s="166"/>
      <c r="G22" s="189"/>
      <c r="H22" s="128"/>
      <c r="I22" s="134"/>
      <c r="J22" s="134"/>
      <c r="K22" s="134"/>
    </row>
    <row r="23" spans="1:11" ht="13" thickBot="1">
      <c r="A23" s="190"/>
      <c r="B23" s="121" t="s">
        <v>267</v>
      </c>
      <c r="C23" s="132" t="s">
        <v>204</v>
      </c>
      <c r="D23" s="191"/>
      <c r="E23" s="191"/>
      <c r="F23" s="192"/>
      <c r="G23" s="193"/>
      <c r="H23" s="132"/>
      <c r="I23" s="134"/>
      <c r="J23" s="134"/>
      <c r="K23" s="134"/>
    </row>
    <row r="24" spans="1:11">
      <c r="I24" s="134"/>
      <c r="J24" s="134"/>
      <c r="K24" s="134"/>
    </row>
    <row r="25" spans="1:11">
      <c r="I25" s="134"/>
      <c r="J25" s="134"/>
      <c r="K25" s="134"/>
    </row>
    <row r="26" spans="1:11">
      <c r="I26" s="134"/>
      <c r="J26" s="134"/>
      <c r="K26" s="134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1"/>
  <sheetViews>
    <sheetView workbookViewId="0">
      <pane xSplit="9" ySplit="3" topLeftCell="K4" activePane="bottomRight" state="frozen"/>
      <selection pane="topRight" activeCell="J1" sqref="J1"/>
      <selection pane="bottomLeft" activeCell="A4" sqref="A4"/>
      <selection pane="bottomRight" activeCell="P9" sqref="P9"/>
    </sheetView>
  </sheetViews>
  <sheetFormatPr defaultColWidth="11" defaultRowHeight="12.5"/>
  <cols>
    <col min="1" max="1" width="8.36328125" style="18" customWidth="1"/>
    <col min="2" max="2" width="9.7265625" style="18" customWidth="1"/>
    <col min="3" max="9" width="12.453125" style="18" hidden="1" customWidth="1"/>
    <col min="10" max="10" width="12.08984375" style="18" hidden="1" customWidth="1"/>
    <col min="11" max="18" width="12.453125" style="18" customWidth="1"/>
    <col min="19" max="19" width="9.453125" style="18" customWidth="1"/>
    <col min="20" max="16384" width="11" style="18"/>
  </cols>
  <sheetData>
    <row r="1" spans="1:28" ht="13.5" customHeight="1" thickBot="1">
      <c r="A1" s="111" t="s">
        <v>280</v>
      </c>
      <c r="B1" s="112"/>
      <c r="C1" s="112"/>
      <c r="D1" s="112"/>
      <c r="E1" s="112"/>
      <c r="F1" s="112"/>
      <c r="G1" s="112"/>
      <c r="H1" s="112"/>
      <c r="I1" s="113" t="s">
        <v>248</v>
      </c>
      <c r="J1" s="112"/>
      <c r="K1" s="112"/>
      <c r="L1" s="112"/>
      <c r="M1" s="112"/>
      <c r="N1" s="112"/>
      <c r="O1" s="112"/>
      <c r="P1" s="112"/>
      <c r="Q1" s="215" t="s">
        <v>63</v>
      </c>
      <c r="R1" s="215"/>
      <c r="S1" s="112"/>
    </row>
    <row r="2" spans="1:28" ht="13.5" customHeight="1">
      <c r="A2" s="414" t="s">
        <v>64</v>
      </c>
      <c r="B2" s="415"/>
      <c r="C2" s="114" t="s">
        <v>65</v>
      </c>
      <c r="D2" s="115" t="s">
        <v>66</v>
      </c>
      <c r="E2" s="116" t="s">
        <v>67</v>
      </c>
      <c r="F2" s="117" t="s">
        <v>68</v>
      </c>
      <c r="G2" s="118" t="s">
        <v>69</v>
      </c>
      <c r="H2" s="118" t="s">
        <v>70</v>
      </c>
      <c r="I2" s="119" t="s">
        <v>71</v>
      </c>
      <c r="J2" s="118" t="s">
        <v>72</v>
      </c>
      <c r="K2" s="118" t="s">
        <v>73</v>
      </c>
      <c r="L2" s="118" t="s">
        <v>74</v>
      </c>
      <c r="M2" s="118" t="s">
        <v>75</v>
      </c>
      <c r="N2" s="118" t="s">
        <v>76</v>
      </c>
      <c r="O2" s="118" t="s">
        <v>256</v>
      </c>
      <c r="P2" s="118" t="s">
        <v>211</v>
      </c>
      <c r="Q2" s="278" t="s">
        <v>281</v>
      </c>
      <c r="R2" s="216" t="s">
        <v>299</v>
      </c>
      <c r="S2" s="112"/>
      <c r="U2" s="18" t="s">
        <v>248</v>
      </c>
      <c r="V2" s="18" t="s">
        <v>248</v>
      </c>
      <c r="W2" s="18" t="s">
        <v>248</v>
      </c>
    </row>
    <row r="3" spans="1:28" ht="13.5" customHeight="1" thickBot="1">
      <c r="A3" s="416"/>
      <c r="B3" s="417"/>
      <c r="C3" s="120" t="s">
        <v>77</v>
      </c>
      <c r="D3" s="121" t="s">
        <v>78</v>
      </c>
      <c r="E3" s="122" t="s">
        <v>79</v>
      </c>
      <c r="F3" s="336" t="s">
        <v>80</v>
      </c>
      <c r="G3" s="123" t="s">
        <v>81</v>
      </c>
      <c r="H3" s="123" t="s">
        <v>82</v>
      </c>
      <c r="I3" s="124" t="s">
        <v>83</v>
      </c>
      <c r="J3" s="123" t="s">
        <v>84</v>
      </c>
      <c r="K3" s="123" t="s">
        <v>85</v>
      </c>
      <c r="L3" s="123" t="s">
        <v>86</v>
      </c>
      <c r="M3" s="123" t="s">
        <v>87</v>
      </c>
      <c r="N3" s="123" t="s">
        <v>88</v>
      </c>
      <c r="O3" s="123" t="s">
        <v>140</v>
      </c>
      <c r="P3" s="123" t="s">
        <v>212</v>
      </c>
      <c r="Q3" s="279" t="s">
        <v>282</v>
      </c>
      <c r="R3" s="217" t="s">
        <v>300</v>
      </c>
      <c r="S3" s="281" t="s">
        <v>268</v>
      </c>
      <c r="U3" s="18" t="s">
        <v>248</v>
      </c>
      <c r="W3" s="18" t="s">
        <v>248</v>
      </c>
      <c r="Y3" s="18" t="s">
        <v>248</v>
      </c>
    </row>
    <row r="4" spans="1:28" ht="13.5" customHeight="1">
      <c r="A4" s="114" t="s">
        <v>89</v>
      </c>
      <c r="B4" s="125" t="s">
        <v>90</v>
      </c>
      <c r="C4" s="108">
        <f t="shared" ref="C4:P4" si="0">C16*10</f>
        <v>5384840</v>
      </c>
      <c r="D4" s="109">
        <f t="shared" si="0"/>
        <v>5161740</v>
      </c>
      <c r="E4" s="110">
        <f t="shared" si="0"/>
        <v>4973668</v>
      </c>
      <c r="F4" s="86">
        <f t="shared" si="0"/>
        <v>5048721</v>
      </c>
      <c r="G4" s="87">
        <f t="shared" si="0"/>
        <v>5000405</v>
      </c>
      <c r="H4" s="87">
        <f t="shared" si="0"/>
        <v>4994239</v>
      </c>
      <c r="I4" s="103">
        <f t="shared" si="0"/>
        <v>5126856</v>
      </c>
      <c r="J4" s="87">
        <f t="shared" si="0"/>
        <v>5234183</v>
      </c>
      <c r="K4" s="87">
        <f t="shared" si="0"/>
        <v>5407394</v>
      </c>
      <c r="L4" s="87">
        <f t="shared" si="0"/>
        <v>5448272</v>
      </c>
      <c r="M4" s="87">
        <f t="shared" si="0"/>
        <v>5557219</v>
      </c>
      <c r="N4" s="87">
        <f t="shared" si="0"/>
        <v>5563037</v>
      </c>
      <c r="O4" s="87">
        <f t="shared" si="0"/>
        <v>5573065</v>
      </c>
      <c r="P4" s="87">
        <f t="shared" si="0"/>
        <v>5355099</v>
      </c>
      <c r="Q4" s="282">
        <f>ROUND(P4*(100+Q5)/100,0)</f>
        <v>5553238</v>
      </c>
      <c r="R4" s="283">
        <f>ROUND(Q4*(100+R5)/100,0)</f>
        <v>5675409</v>
      </c>
      <c r="S4" s="284">
        <f>P4-O4</f>
        <v>-217966</v>
      </c>
    </row>
    <row r="5" spans="1:28" ht="13.5" customHeight="1">
      <c r="A5" s="126"/>
      <c r="B5" s="127" t="s">
        <v>289</v>
      </c>
      <c r="C5" s="88" t="s">
        <v>248</v>
      </c>
      <c r="D5" s="89">
        <f t="shared" ref="D5:P5" si="1">ROUND((D4-C4)/C4*100,1)</f>
        <v>-4.0999999999999996</v>
      </c>
      <c r="E5" s="90">
        <f t="shared" si="1"/>
        <v>-3.6</v>
      </c>
      <c r="F5" s="91">
        <f t="shared" si="1"/>
        <v>1.5</v>
      </c>
      <c r="G5" s="82">
        <f t="shared" si="1"/>
        <v>-1</v>
      </c>
      <c r="H5" s="82">
        <f t="shared" si="1"/>
        <v>-0.1</v>
      </c>
      <c r="I5" s="104">
        <f t="shared" si="1"/>
        <v>2.7</v>
      </c>
      <c r="J5" s="82">
        <f t="shared" si="1"/>
        <v>2.1</v>
      </c>
      <c r="K5" s="82">
        <f t="shared" si="1"/>
        <v>3.3</v>
      </c>
      <c r="L5" s="82">
        <f t="shared" si="1"/>
        <v>0.8</v>
      </c>
      <c r="M5" s="82">
        <f t="shared" si="1"/>
        <v>2</v>
      </c>
      <c r="N5" s="82">
        <f t="shared" si="1"/>
        <v>0.1</v>
      </c>
      <c r="O5" s="82">
        <f t="shared" si="1"/>
        <v>0.2</v>
      </c>
      <c r="P5" s="82">
        <f t="shared" si="1"/>
        <v>-3.9</v>
      </c>
      <c r="Q5" s="285">
        <v>3.7</v>
      </c>
      <c r="R5" s="301">
        <v>2.2000000000000002</v>
      </c>
      <c r="S5" s="284" t="s">
        <v>248</v>
      </c>
    </row>
    <row r="6" spans="1:28" ht="13.5" customHeight="1">
      <c r="A6" s="126"/>
      <c r="B6" s="128" t="s">
        <v>92</v>
      </c>
      <c r="C6" s="84">
        <f t="shared" ref="C6:P6" si="2">C17*10</f>
        <v>5272700</v>
      </c>
      <c r="D6" s="80">
        <f t="shared" si="2"/>
        <v>5082619</v>
      </c>
      <c r="E6" s="85">
        <f t="shared" si="2"/>
        <v>4958775</v>
      </c>
      <c r="F6" s="92">
        <f t="shared" si="2"/>
        <v>5120637</v>
      </c>
      <c r="G6" s="93">
        <f t="shared" si="2"/>
        <v>5146799</v>
      </c>
      <c r="H6" s="93">
        <f t="shared" si="2"/>
        <v>5179228</v>
      </c>
      <c r="I6" s="105">
        <f t="shared" si="2"/>
        <v>5320804</v>
      </c>
      <c r="J6" s="93">
        <f t="shared" si="2"/>
        <v>5301916</v>
      </c>
      <c r="K6" s="93">
        <f t="shared" si="2"/>
        <v>5394093</v>
      </c>
      <c r="L6" s="93">
        <f t="shared" si="2"/>
        <v>5434625</v>
      </c>
      <c r="M6" s="93">
        <f t="shared" si="2"/>
        <v>5532148</v>
      </c>
      <c r="N6" s="93">
        <f t="shared" si="2"/>
        <v>5542593</v>
      </c>
      <c r="O6" s="93">
        <f t="shared" si="2"/>
        <v>5506282</v>
      </c>
      <c r="P6" s="93">
        <f t="shared" si="2"/>
        <v>5256583</v>
      </c>
      <c r="Q6" s="286">
        <f>ROUND(P6*(Q7+100)/100,0)</f>
        <v>5435307</v>
      </c>
      <c r="R6" s="287">
        <f>ROUND(Q6*(R7+100)/100,0)</f>
        <v>5533143</v>
      </c>
      <c r="S6" s="284">
        <f>P6-O6</f>
        <v>-249699</v>
      </c>
    </row>
    <row r="7" spans="1:28" ht="13.5" customHeight="1">
      <c r="A7" s="126"/>
      <c r="B7" s="127" t="s">
        <v>290</v>
      </c>
      <c r="C7" s="88" t="s">
        <v>248</v>
      </c>
      <c r="D7" s="89">
        <f t="shared" ref="D7:P7" si="3">ROUND((D6-C6)/C6*100,1)</f>
        <v>-3.6</v>
      </c>
      <c r="E7" s="90">
        <f t="shared" si="3"/>
        <v>-2.4</v>
      </c>
      <c r="F7" s="91">
        <f t="shared" si="3"/>
        <v>3.3</v>
      </c>
      <c r="G7" s="82">
        <f t="shared" si="3"/>
        <v>0.5</v>
      </c>
      <c r="H7" s="82">
        <f t="shared" si="3"/>
        <v>0.6</v>
      </c>
      <c r="I7" s="104">
        <f t="shared" si="3"/>
        <v>2.7</v>
      </c>
      <c r="J7" s="82">
        <f t="shared" si="3"/>
        <v>-0.4</v>
      </c>
      <c r="K7" s="82">
        <f t="shared" si="3"/>
        <v>1.7</v>
      </c>
      <c r="L7" s="82">
        <f t="shared" si="3"/>
        <v>0.8</v>
      </c>
      <c r="M7" s="82">
        <f t="shared" si="3"/>
        <v>1.8</v>
      </c>
      <c r="N7" s="82">
        <f t="shared" si="3"/>
        <v>0.2</v>
      </c>
      <c r="O7" s="82">
        <f t="shared" si="3"/>
        <v>-0.7</v>
      </c>
      <c r="P7" s="82">
        <f t="shared" si="3"/>
        <v>-4.5</v>
      </c>
      <c r="Q7" s="288">
        <v>3.4</v>
      </c>
      <c r="R7" s="302">
        <v>1.8</v>
      </c>
      <c r="S7" s="284" t="s">
        <v>248</v>
      </c>
    </row>
    <row r="8" spans="1:28" ht="13.5" customHeight="1">
      <c r="A8" s="129" t="s">
        <v>94</v>
      </c>
      <c r="B8" s="130" t="s">
        <v>90</v>
      </c>
      <c r="C8" s="94">
        <f t="shared" ref="C8:I8" si="4">C19/100</f>
        <v>206272.78</v>
      </c>
      <c r="D8" s="79">
        <f t="shared" si="4"/>
        <v>202054.63</v>
      </c>
      <c r="E8" s="95">
        <f t="shared" si="4"/>
        <v>187795.07</v>
      </c>
      <c r="F8" s="96">
        <f t="shared" si="4"/>
        <v>196448.71</v>
      </c>
      <c r="G8" s="97">
        <f t="shared" si="4"/>
        <v>194101.66</v>
      </c>
      <c r="H8" s="97">
        <f t="shared" si="4"/>
        <v>195293.4</v>
      </c>
      <c r="I8" s="106">
        <f t="shared" si="4"/>
        <v>198047.63</v>
      </c>
      <c r="J8" s="97">
        <v>203088.31088862882</v>
      </c>
      <c r="K8" s="97">
        <v>208444.43308003829</v>
      </c>
      <c r="L8" s="97">
        <v>208925.94</v>
      </c>
      <c r="M8" s="97">
        <v>212680.39</v>
      </c>
      <c r="N8" s="97">
        <v>211777.7715075645</v>
      </c>
      <c r="O8" s="97">
        <v>211532.53317468383</v>
      </c>
      <c r="P8" s="97">
        <v>207102.29530255764</v>
      </c>
      <c r="Q8" s="97">
        <v>211768.42828089028</v>
      </c>
      <c r="R8" s="290">
        <v>216791.23328427383</v>
      </c>
      <c r="S8" s="284">
        <f>P8-O8</f>
        <v>-4430.2378721261921</v>
      </c>
    </row>
    <row r="9" spans="1:28" ht="13.5" customHeight="1">
      <c r="A9" s="126"/>
      <c r="B9" s="127" t="s">
        <v>91</v>
      </c>
      <c r="C9" s="88" t="s">
        <v>248</v>
      </c>
      <c r="D9" s="89">
        <f t="shared" ref="D9:R9" si="5">ROUND((D8-C8)/C8*100,1)</f>
        <v>-2</v>
      </c>
      <c r="E9" s="90">
        <f t="shared" si="5"/>
        <v>-7.1</v>
      </c>
      <c r="F9" s="91">
        <f t="shared" si="5"/>
        <v>4.5999999999999996</v>
      </c>
      <c r="G9" s="82">
        <f t="shared" si="5"/>
        <v>-1.2</v>
      </c>
      <c r="H9" s="82">
        <f t="shared" si="5"/>
        <v>0.6</v>
      </c>
      <c r="I9" s="104">
        <f t="shared" si="5"/>
        <v>1.4</v>
      </c>
      <c r="J9" s="82">
        <f t="shared" si="5"/>
        <v>2.5</v>
      </c>
      <c r="K9" s="82">
        <f t="shared" si="5"/>
        <v>2.6</v>
      </c>
      <c r="L9" s="82">
        <f t="shared" si="5"/>
        <v>0.2</v>
      </c>
      <c r="M9" s="82">
        <f t="shared" si="5"/>
        <v>1.8</v>
      </c>
      <c r="N9" s="82">
        <f t="shared" si="5"/>
        <v>-0.4</v>
      </c>
      <c r="O9" s="82">
        <f t="shared" si="5"/>
        <v>-0.1</v>
      </c>
      <c r="P9" s="82">
        <f t="shared" si="5"/>
        <v>-2.1</v>
      </c>
      <c r="Q9" s="288">
        <f t="shared" si="5"/>
        <v>2.2999999999999998</v>
      </c>
      <c r="R9" s="289">
        <f t="shared" si="5"/>
        <v>2.4</v>
      </c>
      <c r="S9" s="284" t="s">
        <v>248</v>
      </c>
    </row>
    <row r="10" spans="1:28" ht="13.5" customHeight="1">
      <c r="A10" s="126"/>
      <c r="B10" s="128" t="s">
        <v>92</v>
      </c>
      <c r="C10" s="84">
        <f t="shared" ref="C10:K10" si="6">C20/100</f>
        <v>198765.56</v>
      </c>
      <c r="D10" s="80">
        <f t="shared" si="6"/>
        <v>195461.24</v>
      </c>
      <c r="E10" s="85">
        <f t="shared" si="6"/>
        <v>181982.11</v>
      </c>
      <c r="F10" s="92">
        <f t="shared" si="6"/>
        <v>193744.18</v>
      </c>
      <c r="G10" s="93">
        <f t="shared" si="6"/>
        <v>193986.78</v>
      </c>
      <c r="H10" s="93">
        <f t="shared" si="6"/>
        <v>195500.56</v>
      </c>
      <c r="I10" s="93">
        <f t="shared" si="6"/>
        <v>198606.1</v>
      </c>
      <c r="J10" s="93">
        <f t="shared" si="6"/>
        <v>199532.14</v>
      </c>
      <c r="K10" s="93">
        <f t="shared" si="6"/>
        <v>201737.13</v>
      </c>
      <c r="L10" s="93">
        <v>202605.9870055842</v>
      </c>
      <c r="M10" s="97">
        <v>207037.9033968437</v>
      </c>
      <c r="N10" s="97">
        <v>206125.69931051185</v>
      </c>
      <c r="O10" s="97">
        <v>204930.16</v>
      </c>
      <c r="P10" s="97">
        <v>199588.37</v>
      </c>
      <c r="Q10" s="97">
        <v>205270.63</v>
      </c>
      <c r="R10" s="290">
        <v>208724.91</v>
      </c>
      <c r="S10" s="284">
        <f>P10-O10</f>
        <v>-5341.7900000000081</v>
      </c>
      <c r="AA10" s="18" t="s">
        <v>248</v>
      </c>
    </row>
    <row r="11" spans="1:28" ht="13.5" customHeight="1" thickBot="1">
      <c r="A11" s="131"/>
      <c r="B11" s="132" t="s">
        <v>93</v>
      </c>
      <c r="C11" s="98" t="s">
        <v>248</v>
      </c>
      <c r="D11" s="99">
        <f t="shared" ref="D11:R11" si="7">ROUND((D10-C10)/C10*100,1)</f>
        <v>-1.7</v>
      </c>
      <c r="E11" s="100">
        <f t="shared" si="7"/>
        <v>-6.9</v>
      </c>
      <c r="F11" s="101">
        <f t="shared" si="7"/>
        <v>6.5</v>
      </c>
      <c r="G11" s="102">
        <f t="shared" si="7"/>
        <v>0.1</v>
      </c>
      <c r="H11" s="102">
        <f t="shared" si="7"/>
        <v>0.8</v>
      </c>
      <c r="I11" s="107">
        <f t="shared" si="7"/>
        <v>1.6</v>
      </c>
      <c r="J11" s="102">
        <f t="shared" si="7"/>
        <v>0.5</v>
      </c>
      <c r="K11" s="102">
        <f t="shared" si="7"/>
        <v>1.1000000000000001</v>
      </c>
      <c r="L11" s="102">
        <f t="shared" si="7"/>
        <v>0.4</v>
      </c>
      <c r="M11" s="102">
        <f t="shared" si="7"/>
        <v>2.2000000000000002</v>
      </c>
      <c r="N11" s="102">
        <f t="shared" si="7"/>
        <v>-0.4</v>
      </c>
      <c r="O11" s="102">
        <f t="shared" si="7"/>
        <v>-0.6</v>
      </c>
      <c r="P11" s="102">
        <f t="shared" si="7"/>
        <v>-2.6</v>
      </c>
      <c r="Q11" s="291">
        <f t="shared" si="7"/>
        <v>2.8</v>
      </c>
      <c r="R11" s="292">
        <f t="shared" si="7"/>
        <v>1.7</v>
      </c>
      <c r="S11" s="284" t="s">
        <v>248</v>
      </c>
    </row>
    <row r="12" spans="1:28" ht="13.5" customHeight="1">
      <c r="A12" s="133" t="s">
        <v>325</v>
      </c>
      <c r="B12" s="19"/>
      <c r="C12" s="19"/>
      <c r="D12" s="19"/>
      <c r="E12" s="19"/>
      <c r="F12" s="19"/>
      <c r="G12" s="19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28" ht="13.5" customHeight="1">
      <c r="A13" s="133" t="s">
        <v>326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AB13" s="18" t="s">
        <v>248</v>
      </c>
    </row>
    <row r="14" spans="1:28">
      <c r="A14" s="19" t="s">
        <v>327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 t="s">
        <v>258</v>
      </c>
      <c r="Q14" s="112" t="s">
        <v>248</v>
      </c>
      <c r="R14" s="112" t="s">
        <v>248</v>
      </c>
    </row>
    <row r="15" spans="1:28">
      <c r="A15" s="134"/>
      <c r="B15" s="18" t="s">
        <v>95</v>
      </c>
      <c r="AB15" s="18" t="s">
        <v>258</v>
      </c>
    </row>
    <row r="16" spans="1:28">
      <c r="A16" s="18" t="s">
        <v>96</v>
      </c>
      <c r="B16" s="18" t="s">
        <v>97</v>
      </c>
      <c r="C16" s="83">
        <v>538484</v>
      </c>
      <c r="D16" s="83">
        <v>516174</v>
      </c>
      <c r="E16" s="83">
        <v>497366.8</v>
      </c>
      <c r="F16" s="83">
        <v>504872.1</v>
      </c>
      <c r="G16" s="83">
        <v>500040.5</v>
      </c>
      <c r="H16" s="83">
        <v>499423.9</v>
      </c>
      <c r="I16" s="83">
        <v>512685.6</v>
      </c>
      <c r="J16" s="83">
        <v>523418.3</v>
      </c>
      <c r="K16" s="396">
        <v>540739.4</v>
      </c>
      <c r="L16" s="396">
        <v>544827.19999999995</v>
      </c>
      <c r="M16" s="396">
        <v>555721.9</v>
      </c>
      <c r="N16" s="396">
        <v>556303.69999999995</v>
      </c>
      <c r="O16" s="396">
        <v>557306.5</v>
      </c>
      <c r="P16" s="396">
        <v>535509.9</v>
      </c>
      <c r="Q16" s="396"/>
      <c r="R16" s="396"/>
      <c r="S16" s="18" t="s">
        <v>301</v>
      </c>
    </row>
    <row r="17" spans="1:19">
      <c r="A17" s="18" t="s">
        <v>98</v>
      </c>
      <c r="B17" s="18" t="s">
        <v>99</v>
      </c>
      <c r="C17" s="83">
        <v>527270</v>
      </c>
      <c r="D17" s="83">
        <v>508261.9</v>
      </c>
      <c r="E17" s="83">
        <v>495877.5</v>
      </c>
      <c r="F17" s="83">
        <v>512063.7</v>
      </c>
      <c r="G17" s="83">
        <v>514679.9</v>
      </c>
      <c r="H17" s="83">
        <v>517922.8</v>
      </c>
      <c r="I17" s="83">
        <v>532080.4</v>
      </c>
      <c r="J17" s="83">
        <v>530191.6</v>
      </c>
      <c r="K17" s="396">
        <v>539409.30000000005</v>
      </c>
      <c r="L17" s="396">
        <v>543462.5</v>
      </c>
      <c r="M17" s="396">
        <v>553214.80000000005</v>
      </c>
      <c r="N17" s="396">
        <v>554259.30000000005</v>
      </c>
      <c r="O17" s="396">
        <v>550628.19999999995</v>
      </c>
      <c r="P17" s="396">
        <v>525658.30000000005</v>
      </c>
      <c r="Q17" s="396"/>
      <c r="R17" s="396"/>
      <c r="S17" s="18" t="s">
        <v>301</v>
      </c>
    </row>
    <row r="18" spans="1:19">
      <c r="K18" s="397"/>
      <c r="L18" s="397"/>
      <c r="M18" s="397"/>
      <c r="N18" s="397"/>
      <c r="O18" s="397"/>
      <c r="P18" s="397"/>
      <c r="Q18" s="397"/>
      <c r="R18" s="397"/>
    </row>
    <row r="19" spans="1:19">
      <c r="A19" s="18" t="s">
        <v>100</v>
      </c>
      <c r="B19" s="18" t="s">
        <v>101</v>
      </c>
      <c r="C19" s="135">
        <v>20627278</v>
      </c>
      <c r="D19" s="135">
        <v>20205463</v>
      </c>
      <c r="E19" s="135">
        <v>18779507</v>
      </c>
      <c r="F19" s="135">
        <v>19644871</v>
      </c>
      <c r="G19" s="135">
        <v>19410166</v>
      </c>
      <c r="H19" s="135">
        <v>19529340</v>
      </c>
      <c r="I19" s="135">
        <v>19804763</v>
      </c>
      <c r="J19" s="135">
        <v>20303990</v>
      </c>
      <c r="K19" s="396">
        <v>20829387</v>
      </c>
      <c r="L19" s="396">
        <v>20937780</v>
      </c>
      <c r="M19" s="396">
        <v>21328823</v>
      </c>
      <c r="N19" s="398">
        <v>21177777.150756449</v>
      </c>
      <c r="O19" s="398">
        <v>21153253.317468382</v>
      </c>
      <c r="P19" s="398">
        <v>20710229.530255765</v>
      </c>
      <c r="Q19" s="398">
        <v>21176842.828089029</v>
      </c>
      <c r="R19" s="398">
        <v>21679123.328427382</v>
      </c>
    </row>
    <row r="20" spans="1:19">
      <c r="B20" s="18" t="s">
        <v>102</v>
      </c>
      <c r="C20" s="135">
        <v>19876556</v>
      </c>
      <c r="D20" s="135">
        <v>19546124</v>
      </c>
      <c r="E20" s="135">
        <v>18198211</v>
      </c>
      <c r="F20" s="135">
        <v>19374418</v>
      </c>
      <c r="G20" s="135">
        <v>19398678</v>
      </c>
      <c r="H20" s="135">
        <v>19550056</v>
      </c>
      <c r="I20" s="135">
        <v>19860610</v>
      </c>
      <c r="J20" s="135">
        <v>19953214</v>
      </c>
      <c r="K20" s="396">
        <v>20173713</v>
      </c>
      <c r="L20" s="396">
        <v>20300043</v>
      </c>
      <c r="M20" s="396">
        <v>20739565</v>
      </c>
      <c r="N20" s="398">
        <v>20612569.931051183</v>
      </c>
      <c r="O20" s="398">
        <v>20493016</v>
      </c>
      <c r="P20" s="398">
        <v>19958837</v>
      </c>
      <c r="Q20" s="398">
        <v>20527063</v>
      </c>
      <c r="R20" s="398">
        <v>20872491</v>
      </c>
    </row>
    <row r="21" spans="1:19">
      <c r="K21" s="397"/>
      <c r="L21" s="397"/>
      <c r="M21" s="397"/>
      <c r="N21" s="397"/>
      <c r="O21" s="397"/>
      <c r="P21" s="397"/>
      <c r="Q21" s="397"/>
      <c r="R21" s="397"/>
    </row>
    <row r="22" spans="1:19">
      <c r="A22" s="18" t="s">
        <v>205</v>
      </c>
      <c r="B22" s="18" t="s">
        <v>62</v>
      </c>
      <c r="E22" s="136">
        <v>2009</v>
      </c>
      <c r="F22" s="136">
        <v>22</v>
      </c>
      <c r="G22" s="18" t="s">
        <v>103</v>
      </c>
      <c r="H22" s="18">
        <v>24</v>
      </c>
      <c r="I22" s="18">
        <v>25</v>
      </c>
      <c r="J22" s="18">
        <v>14</v>
      </c>
      <c r="K22" s="337">
        <v>2015</v>
      </c>
      <c r="L22" s="337">
        <v>16</v>
      </c>
      <c r="M22" s="337">
        <v>17</v>
      </c>
      <c r="N22" s="337">
        <v>18</v>
      </c>
      <c r="O22" s="338">
        <v>19</v>
      </c>
      <c r="P22" s="338">
        <v>20</v>
      </c>
      <c r="Q22" s="338">
        <v>21</v>
      </c>
      <c r="R22" s="338">
        <v>22</v>
      </c>
    </row>
    <row r="23" spans="1:19">
      <c r="B23" s="303" t="s">
        <v>287</v>
      </c>
      <c r="C23" s="303"/>
      <c r="D23" s="304">
        <f t="shared" ref="D23:O23" si="8">D7</f>
        <v>-3.6</v>
      </c>
      <c r="E23" s="304">
        <f t="shared" si="8"/>
        <v>-2.4</v>
      </c>
      <c r="F23" s="304">
        <f t="shared" si="8"/>
        <v>3.3</v>
      </c>
      <c r="G23" s="304">
        <f t="shared" si="8"/>
        <v>0.5</v>
      </c>
      <c r="H23" s="304">
        <f t="shared" si="8"/>
        <v>0.6</v>
      </c>
      <c r="I23" s="304">
        <f t="shared" si="8"/>
        <v>2.7</v>
      </c>
      <c r="J23" s="304">
        <f t="shared" si="8"/>
        <v>-0.4</v>
      </c>
      <c r="K23" s="304">
        <f t="shared" si="8"/>
        <v>1.7</v>
      </c>
      <c r="L23" s="304">
        <f t="shared" si="8"/>
        <v>0.8</v>
      </c>
      <c r="M23" s="304">
        <f t="shared" si="8"/>
        <v>1.8</v>
      </c>
      <c r="N23" s="304">
        <f t="shared" si="8"/>
        <v>0.2</v>
      </c>
      <c r="O23" s="304">
        <f t="shared" si="8"/>
        <v>-0.7</v>
      </c>
      <c r="P23" s="304">
        <f>P7</f>
        <v>-4.5</v>
      </c>
      <c r="Q23" s="304">
        <f>Q7</f>
        <v>3.4</v>
      </c>
      <c r="R23" s="304">
        <f>R7</f>
        <v>1.8</v>
      </c>
    </row>
    <row r="24" spans="1:19">
      <c r="B24" s="305" t="s">
        <v>104</v>
      </c>
      <c r="C24" s="305"/>
      <c r="D24" s="306">
        <f t="shared" ref="D24:O24" si="9">D11</f>
        <v>-1.7</v>
      </c>
      <c r="E24" s="306">
        <f t="shared" si="9"/>
        <v>-6.9</v>
      </c>
      <c r="F24" s="306">
        <f t="shared" si="9"/>
        <v>6.5</v>
      </c>
      <c r="G24" s="306">
        <f t="shared" si="9"/>
        <v>0.1</v>
      </c>
      <c r="H24" s="306">
        <f t="shared" si="9"/>
        <v>0.8</v>
      </c>
      <c r="I24" s="306">
        <f t="shared" si="9"/>
        <v>1.6</v>
      </c>
      <c r="J24" s="306">
        <f t="shared" si="9"/>
        <v>0.5</v>
      </c>
      <c r="K24" s="306">
        <f t="shared" si="9"/>
        <v>1.1000000000000001</v>
      </c>
      <c r="L24" s="306">
        <f t="shared" si="9"/>
        <v>0.4</v>
      </c>
      <c r="M24" s="306">
        <f t="shared" si="9"/>
        <v>2.2000000000000002</v>
      </c>
      <c r="N24" s="306">
        <f t="shared" si="9"/>
        <v>-0.4</v>
      </c>
      <c r="O24" s="306">
        <f t="shared" si="9"/>
        <v>-0.6</v>
      </c>
      <c r="P24" s="306">
        <f>P11</f>
        <v>-2.6</v>
      </c>
      <c r="Q24" s="306">
        <f>Q11</f>
        <v>2.8</v>
      </c>
      <c r="R24" s="306">
        <f>R11</f>
        <v>1.7</v>
      </c>
      <c r="S24" s="18" t="s">
        <v>248</v>
      </c>
    </row>
    <row r="26" spans="1:19">
      <c r="C26" s="81">
        <f t="shared" ref="C26:M26" si="10">C8*10</f>
        <v>2062727.8</v>
      </c>
      <c r="D26" s="81">
        <f t="shared" si="10"/>
        <v>2020546.3</v>
      </c>
      <c r="E26" s="81">
        <f t="shared" si="10"/>
        <v>1877950.7000000002</v>
      </c>
      <c r="F26" s="81">
        <f t="shared" si="10"/>
        <v>1964487.0999999999</v>
      </c>
      <c r="G26" s="81">
        <f t="shared" si="10"/>
        <v>1941016.6</v>
      </c>
      <c r="H26" s="81">
        <f t="shared" si="10"/>
        <v>1952934</v>
      </c>
      <c r="I26" s="81">
        <f t="shared" si="10"/>
        <v>1980476.3</v>
      </c>
      <c r="J26" s="81">
        <f t="shared" si="10"/>
        <v>2030883.1088862882</v>
      </c>
      <c r="K26" s="81">
        <f t="shared" si="10"/>
        <v>2084444.3308003829</v>
      </c>
      <c r="L26" s="81">
        <f t="shared" si="10"/>
        <v>2089259.4</v>
      </c>
      <c r="M26" s="81">
        <f t="shared" si="10"/>
        <v>2126803.9000000004</v>
      </c>
      <c r="N26" s="81"/>
      <c r="O26" s="81"/>
      <c r="P26" s="81"/>
      <c r="Q26" s="81"/>
      <c r="R26" s="81"/>
    </row>
    <row r="27" spans="1:19">
      <c r="C27" s="81">
        <f t="shared" ref="C27:M27" si="11">C10*10</f>
        <v>1987655.6</v>
      </c>
      <c r="D27" s="81">
        <f t="shared" si="11"/>
        <v>1954612.4</v>
      </c>
      <c r="E27" s="81">
        <f t="shared" si="11"/>
        <v>1819821.0999999999</v>
      </c>
      <c r="F27" s="81">
        <f t="shared" si="11"/>
        <v>1937441.7999999998</v>
      </c>
      <c r="G27" s="81">
        <f t="shared" si="11"/>
        <v>1939867.8</v>
      </c>
      <c r="H27" s="81">
        <f t="shared" si="11"/>
        <v>1955005.6</v>
      </c>
      <c r="I27" s="81">
        <f t="shared" si="11"/>
        <v>1986061</v>
      </c>
      <c r="J27" s="81">
        <f t="shared" si="11"/>
        <v>1995321.4000000001</v>
      </c>
      <c r="K27" s="81">
        <f t="shared" si="11"/>
        <v>2017371.3</v>
      </c>
      <c r="L27" s="81">
        <f t="shared" si="11"/>
        <v>2026059.870055842</v>
      </c>
      <c r="M27" s="81">
        <f t="shared" si="11"/>
        <v>2070379.033968437</v>
      </c>
      <c r="N27" s="81"/>
      <c r="O27" s="81"/>
      <c r="P27" s="81"/>
      <c r="Q27" s="81"/>
      <c r="R27" s="81"/>
    </row>
    <row r="29" spans="1:19">
      <c r="A29" s="18" t="s">
        <v>206</v>
      </c>
      <c r="B29" s="18" t="s">
        <v>62</v>
      </c>
      <c r="E29" s="136"/>
      <c r="F29" s="136"/>
      <c r="G29" s="18" t="s">
        <v>103</v>
      </c>
      <c r="H29" s="18">
        <v>24</v>
      </c>
      <c r="I29" s="18">
        <v>25</v>
      </c>
      <c r="J29" s="18">
        <v>26</v>
      </c>
      <c r="K29" s="337">
        <v>2015</v>
      </c>
      <c r="L29" s="337">
        <v>16</v>
      </c>
      <c r="M29" s="337">
        <v>17</v>
      </c>
      <c r="N29" s="337">
        <v>18</v>
      </c>
      <c r="O29" s="338">
        <v>19</v>
      </c>
      <c r="P29" s="338">
        <v>20</v>
      </c>
      <c r="Q29" s="338">
        <v>21</v>
      </c>
      <c r="R29" s="338">
        <v>22</v>
      </c>
    </row>
    <row r="30" spans="1:19">
      <c r="B30" s="303" t="s">
        <v>287</v>
      </c>
      <c r="C30" s="303"/>
      <c r="D30" s="304">
        <f>D5</f>
        <v>-4.0999999999999996</v>
      </c>
      <c r="E30" s="304">
        <f>E5</f>
        <v>-3.6</v>
      </c>
      <c r="F30" s="304">
        <f>F5</f>
        <v>1.5</v>
      </c>
      <c r="G30" s="304">
        <f>G5</f>
        <v>-1</v>
      </c>
      <c r="H30" s="304">
        <f t="shared" ref="H30:O30" si="12">H5</f>
        <v>-0.1</v>
      </c>
      <c r="I30" s="304">
        <f t="shared" si="12"/>
        <v>2.7</v>
      </c>
      <c r="J30" s="304">
        <f t="shared" si="12"/>
        <v>2.1</v>
      </c>
      <c r="K30" s="304">
        <f t="shared" si="12"/>
        <v>3.3</v>
      </c>
      <c r="L30" s="304">
        <f t="shared" si="12"/>
        <v>0.8</v>
      </c>
      <c r="M30" s="304">
        <f t="shared" si="12"/>
        <v>2</v>
      </c>
      <c r="N30" s="304">
        <f t="shared" si="12"/>
        <v>0.1</v>
      </c>
      <c r="O30" s="304">
        <f t="shared" si="12"/>
        <v>0.2</v>
      </c>
      <c r="P30" s="304">
        <f>P5</f>
        <v>-3.9</v>
      </c>
      <c r="Q30" s="304">
        <f>Q5</f>
        <v>3.7</v>
      </c>
      <c r="R30" s="304">
        <f>R5</f>
        <v>2.2000000000000002</v>
      </c>
    </row>
    <row r="31" spans="1:19">
      <c r="B31" s="305" t="s">
        <v>104</v>
      </c>
      <c r="C31" s="305"/>
      <c r="D31" s="306">
        <f>D9</f>
        <v>-2</v>
      </c>
      <c r="E31" s="306">
        <f>E9</f>
        <v>-7.1</v>
      </c>
      <c r="F31" s="306">
        <f>F9</f>
        <v>4.5999999999999996</v>
      </c>
      <c r="G31" s="306">
        <f>G9</f>
        <v>-1.2</v>
      </c>
      <c r="H31" s="306">
        <f t="shared" ref="H31:O31" si="13">H9</f>
        <v>0.6</v>
      </c>
      <c r="I31" s="306">
        <f t="shared" si="13"/>
        <v>1.4</v>
      </c>
      <c r="J31" s="306">
        <f t="shared" si="13"/>
        <v>2.5</v>
      </c>
      <c r="K31" s="306">
        <f t="shared" si="13"/>
        <v>2.6</v>
      </c>
      <c r="L31" s="306">
        <f t="shared" si="13"/>
        <v>0.2</v>
      </c>
      <c r="M31" s="306">
        <f t="shared" si="13"/>
        <v>1.8</v>
      </c>
      <c r="N31" s="306">
        <f t="shared" si="13"/>
        <v>-0.4</v>
      </c>
      <c r="O31" s="306">
        <f t="shared" si="13"/>
        <v>-0.1</v>
      </c>
      <c r="P31" s="306">
        <f>P9</f>
        <v>-2.1</v>
      </c>
      <c r="Q31" s="306">
        <f>Q9</f>
        <v>2.2999999999999998</v>
      </c>
      <c r="R31" s="306">
        <f>R9</f>
        <v>2.4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15"/>
  <sheetViews>
    <sheetView workbookViewId="0">
      <selection activeCell="E11" sqref="E11"/>
    </sheetView>
  </sheetViews>
  <sheetFormatPr defaultColWidth="11" defaultRowHeight="13"/>
  <cols>
    <col min="1" max="1" width="4.6328125" style="22" customWidth="1"/>
    <col min="2" max="16384" width="11" style="22"/>
  </cols>
  <sheetData>
    <row r="1" spans="1:15">
      <c r="A1" s="20" t="s">
        <v>302</v>
      </c>
      <c r="B1" s="21"/>
      <c r="C1" s="21"/>
      <c r="D1" s="21"/>
      <c r="E1" s="21"/>
      <c r="F1" s="21"/>
      <c r="G1" s="19"/>
      <c r="H1" s="19"/>
      <c r="I1" s="19"/>
      <c r="J1" s="19"/>
      <c r="K1" s="19"/>
      <c r="L1" s="19"/>
      <c r="M1" s="19"/>
      <c r="N1" s="19" t="s">
        <v>10</v>
      </c>
      <c r="O1" s="19"/>
    </row>
    <row r="2" spans="1:15">
      <c r="A2" s="23"/>
      <c r="B2" s="24" t="s">
        <v>11</v>
      </c>
      <c r="C2" s="422" t="s">
        <v>12</v>
      </c>
      <c r="D2" s="422" t="s">
        <v>13</v>
      </c>
      <c r="E2" s="418" t="s">
        <v>14</v>
      </c>
      <c r="F2" s="420" t="s">
        <v>8</v>
      </c>
      <c r="G2" s="25"/>
      <c r="H2" s="25"/>
      <c r="I2" s="26"/>
      <c r="J2" s="418" t="s">
        <v>9</v>
      </c>
      <c r="K2" s="418" t="s">
        <v>15</v>
      </c>
      <c r="L2" s="25" t="s">
        <v>16</v>
      </c>
      <c r="M2" s="25"/>
      <c r="N2" s="25"/>
      <c r="O2" s="26"/>
    </row>
    <row r="3" spans="1:15" ht="25">
      <c r="A3" s="27"/>
      <c r="B3" s="28" t="s">
        <v>17</v>
      </c>
      <c r="C3" s="423"/>
      <c r="D3" s="423"/>
      <c r="E3" s="419"/>
      <c r="F3" s="421"/>
      <c r="G3" s="29" t="s">
        <v>18</v>
      </c>
      <c r="H3" s="30" t="s">
        <v>19</v>
      </c>
      <c r="I3" s="26" t="s">
        <v>20</v>
      </c>
      <c r="J3" s="419"/>
      <c r="K3" s="419"/>
      <c r="L3" s="31" t="s">
        <v>269</v>
      </c>
      <c r="M3" s="29" t="s">
        <v>21</v>
      </c>
      <c r="N3" s="30" t="s">
        <v>22</v>
      </c>
      <c r="O3" s="26" t="s">
        <v>23</v>
      </c>
    </row>
    <row r="4" spans="1:15">
      <c r="A4" s="32"/>
      <c r="B4" s="33" t="s">
        <v>24</v>
      </c>
      <c r="C4" s="72">
        <v>20710229.530255765</v>
      </c>
      <c r="D4" s="34">
        <v>13076603.378749898</v>
      </c>
      <c r="E4" s="34">
        <v>3860936.719984326</v>
      </c>
      <c r="F4" s="34">
        <v>3794966.4867236936</v>
      </c>
      <c r="G4" s="34">
        <v>501337.53802259453</v>
      </c>
      <c r="H4" s="34">
        <v>3302083.5017250385</v>
      </c>
      <c r="I4" s="34">
        <v>-8454.5530239394539</v>
      </c>
      <c r="J4" s="34">
        <v>826694.29133699171</v>
      </c>
      <c r="K4" s="34">
        <v>21559200.876794908</v>
      </c>
      <c r="L4" s="34">
        <v>-848971.34653914347</v>
      </c>
      <c r="M4" s="34">
        <v>15788011.841036696</v>
      </c>
      <c r="N4" s="34">
        <v>16246606.187575839</v>
      </c>
      <c r="O4" s="35">
        <v>-390377</v>
      </c>
    </row>
    <row r="5" spans="1:15">
      <c r="A5" s="36">
        <v>1</v>
      </c>
      <c r="B5" s="37" t="s">
        <v>25</v>
      </c>
      <c r="C5" s="45">
        <v>6567930.5302557657</v>
      </c>
      <c r="D5" s="38">
        <v>3925905.3787498977</v>
      </c>
      <c r="E5" s="38">
        <v>1357721.719984326</v>
      </c>
      <c r="F5" s="38">
        <v>1011078.4867236936</v>
      </c>
      <c r="G5" s="38">
        <v>138250.53802259453</v>
      </c>
      <c r="H5" s="38">
        <v>875400.50172503851</v>
      </c>
      <c r="I5" s="38">
        <v>-2572.5530239394539</v>
      </c>
      <c r="J5" s="38">
        <v>270365.29133699171</v>
      </c>
      <c r="K5" s="38">
        <v>6565070.8767949091</v>
      </c>
      <c r="L5" s="38">
        <v>2859.6534608565271</v>
      </c>
      <c r="M5" s="38">
        <v>5074713.841036696</v>
      </c>
      <c r="N5" s="38">
        <v>4947311.1875758395</v>
      </c>
      <c r="O5" s="39">
        <v>-124543</v>
      </c>
    </row>
    <row r="6" spans="1:15">
      <c r="A6" s="36">
        <v>2</v>
      </c>
      <c r="B6" s="37" t="s">
        <v>26</v>
      </c>
      <c r="C6" s="45">
        <v>3440528</v>
      </c>
      <c r="D6" s="38">
        <v>2548235</v>
      </c>
      <c r="E6" s="38">
        <v>631945</v>
      </c>
      <c r="F6" s="38">
        <v>632857</v>
      </c>
      <c r="G6" s="38">
        <v>121269</v>
      </c>
      <c r="H6" s="38">
        <v>513131</v>
      </c>
      <c r="I6" s="38">
        <v>-1543</v>
      </c>
      <c r="J6" s="38">
        <v>121358</v>
      </c>
      <c r="K6" s="38">
        <v>3934395</v>
      </c>
      <c r="L6" s="38">
        <v>-493867</v>
      </c>
      <c r="M6" s="38">
        <v>2533370</v>
      </c>
      <c r="N6" s="38">
        <v>2964886</v>
      </c>
      <c r="O6" s="39">
        <v>-62351</v>
      </c>
    </row>
    <row r="7" spans="1:15">
      <c r="A7" s="36">
        <v>3</v>
      </c>
      <c r="B7" s="37" t="s">
        <v>27</v>
      </c>
      <c r="C7" s="45">
        <v>2033128</v>
      </c>
      <c r="D7" s="38">
        <v>1606455</v>
      </c>
      <c r="E7" s="38">
        <v>417980</v>
      </c>
      <c r="F7" s="38">
        <v>411942</v>
      </c>
      <c r="G7" s="38">
        <v>54710</v>
      </c>
      <c r="H7" s="38">
        <v>358219</v>
      </c>
      <c r="I7" s="38">
        <v>-987</v>
      </c>
      <c r="J7" s="38">
        <v>81131</v>
      </c>
      <c r="K7" s="38">
        <v>2517508</v>
      </c>
      <c r="L7" s="38">
        <v>-484380</v>
      </c>
      <c r="M7" s="38">
        <v>1449489</v>
      </c>
      <c r="N7" s="38">
        <v>1897146</v>
      </c>
      <c r="O7" s="39">
        <v>-36723</v>
      </c>
    </row>
    <row r="8" spans="1:15">
      <c r="A8" s="36">
        <v>4</v>
      </c>
      <c r="B8" s="37" t="s">
        <v>28</v>
      </c>
      <c r="C8" s="45">
        <v>2687150</v>
      </c>
      <c r="D8" s="38">
        <v>1645604</v>
      </c>
      <c r="E8" s="38">
        <v>389118</v>
      </c>
      <c r="F8" s="38">
        <v>624516</v>
      </c>
      <c r="G8" s="38">
        <v>75568</v>
      </c>
      <c r="H8" s="38">
        <v>550023</v>
      </c>
      <c r="I8" s="38">
        <v>-1075</v>
      </c>
      <c r="J8" s="38">
        <v>80850</v>
      </c>
      <c r="K8" s="38">
        <v>2740088</v>
      </c>
      <c r="L8" s="38">
        <v>-52938</v>
      </c>
      <c r="M8" s="38">
        <v>2063091</v>
      </c>
      <c r="N8" s="38">
        <v>2064879</v>
      </c>
      <c r="O8" s="39">
        <v>-51150</v>
      </c>
    </row>
    <row r="9" spans="1:15">
      <c r="A9" s="36">
        <v>5</v>
      </c>
      <c r="B9" s="37" t="s">
        <v>29</v>
      </c>
      <c r="C9" s="45">
        <v>1106156</v>
      </c>
      <c r="D9" s="38">
        <v>606125</v>
      </c>
      <c r="E9" s="38">
        <v>176492</v>
      </c>
      <c r="F9" s="38">
        <v>193086</v>
      </c>
      <c r="G9" s="38">
        <v>17690</v>
      </c>
      <c r="H9" s="38">
        <v>175795</v>
      </c>
      <c r="I9" s="38">
        <v>-399</v>
      </c>
      <c r="J9" s="38">
        <v>41100</v>
      </c>
      <c r="K9" s="38">
        <v>1016803</v>
      </c>
      <c r="L9" s="38">
        <v>89353</v>
      </c>
      <c r="M9" s="38">
        <v>877540</v>
      </c>
      <c r="N9" s="38">
        <v>766245</v>
      </c>
      <c r="O9" s="39">
        <v>-21942</v>
      </c>
    </row>
    <row r="10" spans="1:15">
      <c r="A10" s="36">
        <v>6</v>
      </c>
      <c r="B10" s="37" t="s">
        <v>30</v>
      </c>
      <c r="C10" s="45">
        <v>2426892</v>
      </c>
      <c r="D10" s="38">
        <v>1267823</v>
      </c>
      <c r="E10" s="38">
        <v>345886</v>
      </c>
      <c r="F10" s="38">
        <v>485579</v>
      </c>
      <c r="G10" s="38">
        <v>60733</v>
      </c>
      <c r="H10" s="38">
        <v>425713</v>
      </c>
      <c r="I10" s="38">
        <v>-867</v>
      </c>
      <c r="J10" s="38">
        <v>109291</v>
      </c>
      <c r="K10" s="38">
        <v>2208579</v>
      </c>
      <c r="L10" s="38">
        <v>218313</v>
      </c>
      <c r="M10" s="38">
        <v>1929582</v>
      </c>
      <c r="N10" s="38">
        <v>1664343</v>
      </c>
      <c r="O10" s="39">
        <v>-46926</v>
      </c>
    </row>
    <row r="11" spans="1:15">
      <c r="A11" s="36">
        <v>7</v>
      </c>
      <c r="B11" s="37" t="s">
        <v>31</v>
      </c>
      <c r="C11" s="45">
        <v>983509</v>
      </c>
      <c r="D11" s="38">
        <v>561296</v>
      </c>
      <c r="E11" s="38">
        <v>171412</v>
      </c>
      <c r="F11" s="38">
        <v>171425</v>
      </c>
      <c r="G11" s="38">
        <v>12948</v>
      </c>
      <c r="H11" s="38">
        <v>158849</v>
      </c>
      <c r="I11" s="38">
        <v>-372</v>
      </c>
      <c r="J11" s="38">
        <v>39769</v>
      </c>
      <c r="K11" s="38">
        <v>943902</v>
      </c>
      <c r="L11" s="38">
        <v>39607</v>
      </c>
      <c r="M11" s="38">
        <v>770233</v>
      </c>
      <c r="N11" s="38">
        <v>711307</v>
      </c>
      <c r="O11" s="39">
        <v>-19319</v>
      </c>
    </row>
    <row r="12" spans="1:15">
      <c r="A12" s="36">
        <v>8</v>
      </c>
      <c r="B12" s="37" t="s">
        <v>32</v>
      </c>
      <c r="C12" s="45">
        <v>635976</v>
      </c>
      <c r="D12" s="38">
        <v>382184</v>
      </c>
      <c r="E12" s="38">
        <v>160529</v>
      </c>
      <c r="F12" s="38">
        <v>120226</v>
      </c>
      <c r="G12" s="38">
        <v>7418</v>
      </c>
      <c r="H12" s="38">
        <v>113081</v>
      </c>
      <c r="I12" s="38">
        <v>-273</v>
      </c>
      <c r="J12" s="38">
        <v>35762</v>
      </c>
      <c r="K12" s="38">
        <v>698701</v>
      </c>
      <c r="L12" s="38">
        <v>-62725</v>
      </c>
      <c r="M12" s="38">
        <v>475685</v>
      </c>
      <c r="N12" s="38">
        <v>526528</v>
      </c>
      <c r="O12" s="39">
        <v>-11882</v>
      </c>
    </row>
    <row r="13" spans="1:15">
      <c r="A13" s="36">
        <v>9</v>
      </c>
      <c r="B13" s="37" t="s">
        <v>33</v>
      </c>
      <c r="C13" s="45">
        <v>379868</v>
      </c>
      <c r="D13" s="38">
        <v>244674</v>
      </c>
      <c r="E13" s="38">
        <v>90641</v>
      </c>
      <c r="F13" s="38">
        <v>67568</v>
      </c>
      <c r="G13" s="38">
        <v>6367</v>
      </c>
      <c r="H13" s="38">
        <v>61368</v>
      </c>
      <c r="I13" s="38">
        <v>-167</v>
      </c>
      <c r="J13" s="38">
        <v>23177</v>
      </c>
      <c r="K13" s="38">
        <v>426060</v>
      </c>
      <c r="L13" s="38">
        <v>-46192</v>
      </c>
      <c r="M13" s="38">
        <v>282010</v>
      </c>
      <c r="N13" s="38">
        <v>321071</v>
      </c>
      <c r="O13" s="39">
        <v>-7131</v>
      </c>
    </row>
    <row r="14" spans="1:15">
      <c r="A14" s="40">
        <v>10</v>
      </c>
      <c r="B14" s="41" t="s">
        <v>34</v>
      </c>
      <c r="C14" s="46">
        <v>449092</v>
      </c>
      <c r="D14" s="42">
        <v>288302</v>
      </c>
      <c r="E14" s="42">
        <v>119212</v>
      </c>
      <c r="F14" s="42">
        <v>76689</v>
      </c>
      <c r="G14" s="42">
        <v>6384</v>
      </c>
      <c r="H14" s="42">
        <v>70504</v>
      </c>
      <c r="I14" s="42">
        <v>-199</v>
      </c>
      <c r="J14" s="42">
        <v>23891</v>
      </c>
      <c r="K14" s="42">
        <v>508094</v>
      </c>
      <c r="L14" s="42">
        <v>-59002</v>
      </c>
      <c r="M14" s="42">
        <v>332298</v>
      </c>
      <c r="N14" s="42">
        <v>382890</v>
      </c>
      <c r="O14" s="43">
        <v>-8410</v>
      </c>
    </row>
    <row r="17" spans="1:15">
      <c r="A17" s="20" t="s">
        <v>303</v>
      </c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 t="s">
        <v>10</v>
      </c>
      <c r="O17" s="19"/>
    </row>
    <row r="18" spans="1:15">
      <c r="A18" s="23"/>
      <c r="B18" s="24" t="s">
        <v>11</v>
      </c>
      <c r="C18" s="422" t="s">
        <v>12</v>
      </c>
      <c r="D18" s="422" t="s">
        <v>13</v>
      </c>
      <c r="E18" s="418" t="s">
        <v>14</v>
      </c>
      <c r="F18" s="420" t="s">
        <v>8</v>
      </c>
      <c r="G18" s="25"/>
      <c r="H18" s="25"/>
      <c r="I18" s="26"/>
      <c r="J18" s="418" t="s">
        <v>9</v>
      </c>
      <c r="K18" s="418" t="s">
        <v>15</v>
      </c>
      <c r="L18" s="25" t="s">
        <v>16</v>
      </c>
      <c r="M18" s="25"/>
      <c r="N18" s="25"/>
      <c r="O18" s="26"/>
    </row>
    <row r="19" spans="1:15" ht="25">
      <c r="A19" s="27"/>
      <c r="B19" s="28" t="s">
        <v>17</v>
      </c>
      <c r="C19" s="423"/>
      <c r="D19" s="423"/>
      <c r="E19" s="419"/>
      <c r="F19" s="421"/>
      <c r="G19" s="29" t="s">
        <v>18</v>
      </c>
      <c r="H19" s="30" t="s">
        <v>19</v>
      </c>
      <c r="I19" s="26" t="s">
        <v>20</v>
      </c>
      <c r="J19" s="419"/>
      <c r="K19" s="419"/>
      <c r="L19" s="31" t="s">
        <v>269</v>
      </c>
      <c r="M19" s="29" t="s">
        <v>21</v>
      </c>
      <c r="N19" s="30" t="s">
        <v>22</v>
      </c>
      <c r="O19" s="26" t="s">
        <v>23</v>
      </c>
    </row>
    <row r="20" spans="1:15">
      <c r="A20" s="32"/>
      <c r="B20" s="33" t="s">
        <v>24</v>
      </c>
      <c r="C20" s="72">
        <v>21176842.828089029</v>
      </c>
      <c r="D20" s="34">
        <v>13314628.576091951</v>
      </c>
      <c r="E20" s="34">
        <v>3968890.283719508</v>
      </c>
      <c r="F20" s="34">
        <v>3834342.9082034272</v>
      </c>
      <c r="G20" s="34">
        <v>495579.70478392614</v>
      </c>
      <c r="H20" s="34">
        <v>3311307.7461420763</v>
      </c>
      <c r="I20" s="34">
        <v>27455.457277424604</v>
      </c>
      <c r="J20" s="34">
        <v>875212.73164676165</v>
      </c>
      <c r="K20" s="34">
        <v>21993074.499661647</v>
      </c>
      <c r="L20" s="34">
        <v>-816231.67157261621</v>
      </c>
      <c r="M20" s="34">
        <v>16883092.770050339</v>
      </c>
      <c r="N20" s="34">
        <v>17308947.662810624</v>
      </c>
      <c r="O20" s="35">
        <v>-390377</v>
      </c>
    </row>
    <row r="21" spans="1:15">
      <c r="A21" s="36">
        <v>1</v>
      </c>
      <c r="B21" s="37" t="s">
        <v>25</v>
      </c>
      <c r="C21" s="45">
        <v>6830658.8280890305</v>
      </c>
      <c r="D21" s="38">
        <v>4095903.5760919508</v>
      </c>
      <c r="E21" s="38">
        <v>1397723.283719508</v>
      </c>
      <c r="F21" s="38">
        <v>1023282.9082034271</v>
      </c>
      <c r="G21" s="38">
        <v>126842.70478392614</v>
      </c>
      <c r="H21" s="38">
        <v>887947.74614207633</v>
      </c>
      <c r="I21" s="38">
        <v>8492.4572774246044</v>
      </c>
      <c r="J21" s="38">
        <v>288200.73164676165</v>
      </c>
      <c r="K21" s="38">
        <v>6805110.4996616468</v>
      </c>
      <c r="L21" s="38">
        <v>25548.328427383793</v>
      </c>
      <c r="M21" s="38">
        <v>5505833.7700503394</v>
      </c>
      <c r="N21" s="38">
        <v>5355742.6628106236</v>
      </c>
      <c r="O21" s="39">
        <v>-124543</v>
      </c>
    </row>
    <row r="22" spans="1:15">
      <c r="A22" s="36">
        <v>2</v>
      </c>
      <c r="B22" s="37" t="s">
        <v>26</v>
      </c>
      <c r="C22" s="45">
        <v>3481092</v>
      </c>
      <c r="D22" s="38">
        <v>2579158</v>
      </c>
      <c r="E22" s="38">
        <v>649133</v>
      </c>
      <c r="F22" s="38">
        <v>635154</v>
      </c>
      <c r="G22" s="38">
        <v>115235</v>
      </c>
      <c r="H22" s="38">
        <v>514936</v>
      </c>
      <c r="I22" s="38">
        <v>4983</v>
      </c>
      <c r="J22" s="38">
        <v>128078</v>
      </c>
      <c r="K22" s="38">
        <v>3991523</v>
      </c>
      <c r="L22" s="38">
        <v>-510431</v>
      </c>
      <c r="M22" s="38">
        <v>2693321</v>
      </c>
      <c r="N22" s="38">
        <v>3141401</v>
      </c>
      <c r="O22" s="39">
        <v>-62351</v>
      </c>
    </row>
    <row r="23" spans="1:15">
      <c r="A23" s="36">
        <v>3</v>
      </c>
      <c r="B23" s="37" t="s">
        <v>27</v>
      </c>
      <c r="C23" s="45">
        <v>2006846</v>
      </c>
      <c r="D23" s="38">
        <v>1580725</v>
      </c>
      <c r="E23" s="38">
        <v>428685</v>
      </c>
      <c r="F23" s="38">
        <v>409516</v>
      </c>
      <c r="G23" s="38">
        <v>53611</v>
      </c>
      <c r="H23" s="38">
        <v>352780</v>
      </c>
      <c r="I23" s="38">
        <v>3125</v>
      </c>
      <c r="J23" s="38">
        <v>84356</v>
      </c>
      <c r="K23" s="38">
        <v>2503282</v>
      </c>
      <c r="L23" s="38">
        <v>-496436</v>
      </c>
      <c r="M23" s="38">
        <v>1510416</v>
      </c>
      <c r="N23" s="38">
        <v>1970129</v>
      </c>
      <c r="O23" s="39">
        <v>-36723</v>
      </c>
    </row>
    <row r="24" spans="1:15">
      <c r="A24" s="36">
        <v>4</v>
      </c>
      <c r="B24" s="37" t="s">
        <v>28</v>
      </c>
      <c r="C24" s="45">
        <v>2773512</v>
      </c>
      <c r="D24" s="38">
        <v>1707085</v>
      </c>
      <c r="E24" s="38">
        <v>401252</v>
      </c>
      <c r="F24" s="38">
        <v>629402</v>
      </c>
      <c r="G24" s="38">
        <v>77882</v>
      </c>
      <c r="H24" s="38">
        <v>547994</v>
      </c>
      <c r="I24" s="38">
        <v>3526</v>
      </c>
      <c r="J24" s="38">
        <v>86008</v>
      </c>
      <c r="K24" s="38">
        <v>2823747</v>
      </c>
      <c r="L24" s="38">
        <v>-50235</v>
      </c>
      <c r="M24" s="38">
        <v>2223255</v>
      </c>
      <c r="N24" s="38">
        <v>2222340</v>
      </c>
      <c r="O24" s="39">
        <v>-51150</v>
      </c>
    </row>
    <row r="25" spans="1:15">
      <c r="A25" s="36">
        <v>5</v>
      </c>
      <c r="B25" s="37" t="s">
        <v>29</v>
      </c>
      <c r="C25" s="45">
        <v>1113981</v>
      </c>
      <c r="D25" s="38">
        <v>594563</v>
      </c>
      <c r="E25" s="38">
        <v>181349</v>
      </c>
      <c r="F25" s="38">
        <v>195957</v>
      </c>
      <c r="G25" s="38">
        <v>20505</v>
      </c>
      <c r="H25" s="38">
        <v>174183</v>
      </c>
      <c r="I25" s="38">
        <v>1269</v>
      </c>
      <c r="J25" s="38">
        <v>43973</v>
      </c>
      <c r="K25" s="38">
        <v>1015842</v>
      </c>
      <c r="L25" s="38">
        <v>98139</v>
      </c>
      <c r="M25" s="38">
        <v>919568</v>
      </c>
      <c r="N25" s="38">
        <v>799487</v>
      </c>
      <c r="O25" s="39">
        <v>-21942</v>
      </c>
    </row>
    <row r="26" spans="1:15">
      <c r="A26" s="36">
        <v>6</v>
      </c>
      <c r="B26" s="37" t="s">
        <v>30</v>
      </c>
      <c r="C26" s="45">
        <v>2521470</v>
      </c>
      <c r="D26" s="38">
        <v>1296555</v>
      </c>
      <c r="E26" s="38">
        <v>355062</v>
      </c>
      <c r="F26" s="38">
        <v>507238</v>
      </c>
      <c r="G26" s="38">
        <v>64093</v>
      </c>
      <c r="H26" s="38">
        <v>440308</v>
      </c>
      <c r="I26" s="38">
        <v>2837</v>
      </c>
      <c r="J26" s="38">
        <v>113901</v>
      </c>
      <c r="K26" s="38">
        <v>2272756</v>
      </c>
      <c r="L26" s="38">
        <v>248714</v>
      </c>
      <c r="M26" s="38">
        <v>2084340</v>
      </c>
      <c r="N26" s="38">
        <v>1788700</v>
      </c>
      <c r="O26" s="39">
        <v>-46926</v>
      </c>
    </row>
    <row r="27" spans="1:15">
      <c r="A27" s="36">
        <v>7</v>
      </c>
      <c r="B27" s="37" t="s">
        <v>31</v>
      </c>
      <c r="C27" s="45">
        <v>991489</v>
      </c>
      <c r="D27" s="38">
        <v>557059</v>
      </c>
      <c r="E27" s="38">
        <v>175756</v>
      </c>
      <c r="F27" s="38">
        <v>174241</v>
      </c>
      <c r="G27" s="38">
        <v>14011</v>
      </c>
      <c r="H27" s="38">
        <v>159044</v>
      </c>
      <c r="I27" s="38">
        <v>1186</v>
      </c>
      <c r="J27" s="38">
        <v>42611</v>
      </c>
      <c r="K27" s="38">
        <v>949667</v>
      </c>
      <c r="L27" s="38">
        <v>41822</v>
      </c>
      <c r="M27" s="38">
        <v>808546</v>
      </c>
      <c r="N27" s="38">
        <v>747405</v>
      </c>
      <c r="O27" s="39">
        <v>-19319</v>
      </c>
    </row>
    <row r="28" spans="1:15">
      <c r="A28" s="36">
        <v>8</v>
      </c>
      <c r="B28" s="37" t="s">
        <v>32</v>
      </c>
      <c r="C28" s="45">
        <v>624474</v>
      </c>
      <c r="D28" s="38">
        <v>375334</v>
      </c>
      <c r="E28" s="38">
        <v>163547</v>
      </c>
      <c r="F28" s="38">
        <v>113526</v>
      </c>
      <c r="G28" s="38">
        <v>8454</v>
      </c>
      <c r="H28" s="38">
        <v>104211</v>
      </c>
      <c r="I28" s="38">
        <v>861</v>
      </c>
      <c r="J28" s="38">
        <v>36758</v>
      </c>
      <c r="K28" s="38">
        <v>689165</v>
      </c>
      <c r="L28" s="38">
        <v>-64691</v>
      </c>
      <c r="M28" s="38">
        <v>489576</v>
      </c>
      <c r="N28" s="38">
        <v>542385</v>
      </c>
      <c r="O28" s="39">
        <v>-11882</v>
      </c>
    </row>
    <row r="29" spans="1:15">
      <c r="A29" s="36">
        <v>9</v>
      </c>
      <c r="B29" s="37" t="s">
        <v>33</v>
      </c>
      <c r="C29" s="45">
        <v>382090</v>
      </c>
      <c r="D29" s="38">
        <v>240079</v>
      </c>
      <c r="E29" s="38">
        <v>93058</v>
      </c>
      <c r="F29" s="38">
        <v>69557</v>
      </c>
      <c r="G29" s="38">
        <v>7901</v>
      </c>
      <c r="H29" s="38">
        <v>61119</v>
      </c>
      <c r="I29" s="38">
        <v>537</v>
      </c>
      <c r="J29" s="38">
        <v>27062</v>
      </c>
      <c r="K29" s="38">
        <v>429756</v>
      </c>
      <c r="L29" s="38">
        <v>-47666</v>
      </c>
      <c r="M29" s="38">
        <v>297691</v>
      </c>
      <c r="N29" s="38">
        <v>338226</v>
      </c>
      <c r="O29" s="39">
        <v>-7131</v>
      </c>
    </row>
    <row r="30" spans="1:15">
      <c r="A30" s="40">
        <v>10</v>
      </c>
      <c r="B30" s="41" t="s">
        <v>34</v>
      </c>
      <c r="C30" s="46">
        <v>451230</v>
      </c>
      <c r="D30" s="42">
        <v>288167</v>
      </c>
      <c r="E30" s="42">
        <v>123325</v>
      </c>
      <c r="F30" s="42">
        <v>76469</v>
      </c>
      <c r="G30" s="42">
        <v>7045</v>
      </c>
      <c r="H30" s="42">
        <v>68785</v>
      </c>
      <c r="I30" s="42">
        <v>639</v>
      </c>
      <c r="J30" s="42">
        <v>24265</v>
      </c>
      <c r="K30" s="42">
        <v>512226</v>
      </c>
      <c r="L30" s="42">
        <v>-60996</v>
      </c>
      <c r="M30" s="42">
        <v>350546</v>
      </c>
      <c r="N30" s="42">
        <v>403132</v>
      </c>
      <c r="O30" s="43">
        <v>-8410</v>
      </c>
    </row>
    <row r="33" spans="1:15">
      <c r="A33" s="20" t="s">
        <v>304</v>
      </c>
      <c r="B33" s="21"/>
      <c r="C33" s="21"/>
      <c r="D33" s="21"/>
      <c r="E33" s="21"/>
      <c r="F33" s="21"/>
      <c r="G33" s="19"/>
      <c r="H33" s="19"/>
      <c r="I33" s="19"/>
      <c r="J33" s="19"/>
      <c r="K33" s="19"/>
      <c r="L33" s="19"/>
      <c r="M33" s="19"/>
      <c r="N33" s="19" t="s">
        <v>10</v>
      </c>
      <c r="O33" s="19"/>
    </row>
    <row r="34" spans="1:15">
      <c r="A34" s="23"/>
      <c r="B34" s="24" t="s">
        <v>11</v>
      </c>
      <c r="C34" s="418" t="s">
        <v>12</v>
      </c>
      <c r="D34" s="422" t="s">
        <v>13</v>
      </c>
      <c r="E34" s="418" t="s">
        <v>14</v>
      </c>
      <c r="F34" s="420" t="s">
        <v>8</v>
      </c>
      <c r="G34" s="25"/>
      <c r="H34" s="25"/>
      <c r="I34" s="26"/>
      <c r="J34" s="418" t="s">
        <v>9</v>
      </c>
      <c r="K34" s="418" t="s">
        <v>15</v>
      </c>
      <c r="L34" s="25" t="s">
        <v>16</v>
      </c>
      <c r="M34" s="25"/>
      <c r="N34" s="25"/>
      <c r="O34" s="26"/>
    </row>
    <row r="35" spans="1:15" ht="25">
      <c r="A35" s="27"/>
      <c r="B35" s="28" t="s">
        <v>17</v>
      </c>
      <c r="C35" s="419"/>
      <c r="D35" s="423"/>
      <c r="E35" s="419"/>
      <c r="F35" s="421"/>
      <c r="G35" s="29" t="s">
        <v>18</v>
      </c>
      <c r="H35" s="30" t="s">
        <v>19</v>
      </c>
      <c r="I35" s="26" t="s">
        <v>20</v>
      </c>
      <c r="J35" s="419"/>
      <c r="K35" s="419"/>
      <c r="L35" s="31" t="s">
        <v>269</v>
      </c>
      <c r="M35" s="29" t="s">
        <v>21</v>
      </c>
      <c r="N35" s="30" t="s">
        <v>22</v>
      </c>
      <c r="O35" s="26" t="s">
        <v>23</v>
      </c>
    </row>
    <row r="36" spans="1:15">
      <c r="A36" s="32"/>
      <c r="B36" s="33" t="s">
        <v>24</v>
      </c>
      <c r="C36" s="194">
        <f>ROUND((C20-C4)/C4*100,1)</f>
        <v>2.2999999999999998</v>
      </c>
      <c r="D36" s="195">
        <f t="shared" ref="D36:O36" si="0">ROUND((D20-D4)/D4*100,1)</f>
        <v>1.8</v>
      </c>
      <c r="E36" s="195">
        <f t="shared" si="0"/>
        <v>2.8</v>
      </c>
      <c r="F36" s="195">
        <f t="shared" si="0"/>
        <v>1</v>
      </c>
      <c r="G36" s="195">
        <f t="shared" si="0"/>
        <v>-1.1000000000000001</v>
      </c>
      <c r="H36" s="195">
        <f t="shared" si="0"/>
        <v>0.3</v>
      </c>
      <c r="I36" s="195">
        <f t="shared" si="0"/>
        <v>-424.7</v>
      </c>
      <c r="J36" s="195">
        <f t="shared" si="0"/>
        <v>5.9</v>
      </c>
      <c r="K36" s="195">
        <f t="shared" si="0"/>
        <v>2</v>
      </c>
      <c r="L36" s="195">
        <f t="shared" si="0"/>
        <v>-3.9</v>
      </c>
      <c r="M36" s="195">
        <f t="shared" si="0"/>
        <v>6.9</v>
      </c>
      <c r="N36" s="195">
        <f t="shared" si="0"/>
        <v>6.5</v>
      </c>
      <c r="O36" s="196">
        <f t="shared" si="0"/>
        <v>0</v>
      </c>
    </row>
    <row r="37" spans="1:15">
      <c r="A37" s="36">
        <v>1</v>
      </c>
      <c r="B37" s="37" t="s">
        <v>25</v>
      </c>
      <c r="C37" s="197">
        <f t="shared" ref="C37:O46" si="1">ROUND((C21-C5)/C5*100,1)</f>
        <v>4</v>
      </c>
      <c r="D37" s="198">
        <f t="shared" si="1"/>
        <v>4.3</v>
      </c>
      <c r="E37" s="198">
        <f t="shared" si="1"/>
        <v>2.9</v>
      </c>
      <c r="F37" s="198">
        <f t="shared" si="1"/>
        <v>1.2</v>
      </c>
      <c r="G37" s="198">
        <f t="shared" si="1"/>
        <v>-8.3000000000000007</v>
      </c>
      <c r="H37" s="198">
        <f t="shared" si="1"/>
        <v>1.4</v>
      </c>
      <c r="I37" s="198">
        <f t="shared" si="1"/>
        <v>-430.1</v>
      </c>
      <c r="J37" s="198">
        <f t="shared" si="1"/>
        <v>6.6</v>
      </c>
      <c r="K37" s="198">
        <f t="shared" si="1"/>
        <v>3.7</v>
      </c>
      <c r="L37" s="198">
        <f t="shared" si="1"/>
        <v>793.4</v>
      </c>
      <c r="M37" s="198">
        <f t="shared" si="1"/>
        <v>8.5</v>
      </c>
      <c r="N37" s="198">
        <f t="shared" si="1"/>
        <v>8.3000000000000007</v>
      </c>
      <c r="O37" s="199">
        <f t="shared" si="1"/>
        <v>0</v>
      </c>
    </row>
    <row r="38" spans="1:15">
      <c r="A38" s="36">
        <v>2</v>
      </c>
      <c r="B38" s="37" t="s">
        <v>26</v>
      </c>
      <c r="C38" s="197">
        <f t="shared" si="1"/>
        <v>1.2</v>
      </c>
      <c r="D38" s="198">
        <f t="shared" si="1"/>
        <v>1.2</v>
      </c>
      <c r="E38" s="198">
        <f t="shared" si="1"/>
        <v>2.7</v>
      </c>
      <c r="F38" s="198">
        <f t="shared" si="1"/>
        <v>0.4</v>
      </c>
      <c r="G38" s="198">
        <f t="shared" si="1"/>
        <v>-5</v>
      </c>
      <c r="H38" s="198">
        <f t="shared" si="1"/>
        <v>0.4</v>
      </c>
      <c r="I38" s="198">
        <f t="shared" si="1"/>
        <v>-422.9</v>
      </c>
      <c r="J38" s="198">
        <f t="shared" si="1"/>
        <v>5.5</v>
      </c>
      <c r="K38" s="198">
        <f t="shared" si="1"/>
        <v>1.5</v>
      </c>
      <c r="L38" s="198">
        <f t="shared" si="1"/>
        <v>3.4</v>
      </c>
      <c r="M38" s="198">
        <f t="shared" si="1"/>
        <v>6.3</v>
      </c>
      <c r="N38" s="198">
        <f t="shared" si="1"/>
        <v>6</v>
      </c>
      <c r="O38" s="199">
        <f t="shared" si="1"/>
        <v>0</v>
      </c>
    </row>
    <row r="39" spans="1:15">
      <c r="A39" s="36">
        <v>3</v>
      </c>
      <c r="B39" s="37" t="s">
        <v>27</v>
      </c>
      <c r="C39" s="197">
        <f t="shared" si="1"/>
        <v>-1.3</v>
      </c>
      <c r="D39" s="198">
        <f t="shared" si="1"/>
        <v>-1.6</v>
      </c>
      <c r="E39" s="198">
        <f t="shared" si="1"/>
        <v>2.6</v>
      </c>
      <c r="F39" s="198">
        <f t="shared" si="1"/>
        <v>-0.6</v>
      </c>
      <c r="G39" s="198">
        <f t="shared" si="1"/>
        <v>-2</v>
      </c>
      <c r="H39" s="198">
        <f t="shared" si="1"/>
        <v>-1.5</v>
      </c>
      <c r="I39" s="198">
        <f t="shared" si="1"/>
        <v>-416.6</v>
      </c>
      <c r="J39" s="198">
        <f t="shared" si="1"/>
        <v>4</v>
      </c>
      <c r="K39" s="198">
        <f t="shared" si="1"/>
        <v>-0.6</v>
      </c>
      <c r="L39" s="198">
        <f t="shared" si="1"/>
        <v>2.5</v>
      </c>
      <c r="M39" s="198">
        <f t="shared" si="1"/>
        <v>4.2</v>
      </c>
      <c r="N39" s="198">
        <f t="shared" si="1"/>
        <v>3.8</v>
      </c>
      <c r="O39" s="199">
        <f t="shared" si="1"/>
        <v>0</v>
      </c>
    </row>
    <row r="40" spans="1:15">
      <c r="A40" s="36">
        <v>4</v>
      </c>
      <c r="B40" s="37" t="s">
        <v>28</v>
      </c>
      <c r="C40" s="197">
        <f t="shared" si="1"/>
        <v>3.2</v>
      </c>
      <c r="D40" s="198">
        <f t="shared" si="1"/>
        <v>3.7</v>
      </c>
      <c r="E40" s="198">
        <f t="shared" si="1"/>
        <v>3.1</v>
      </c>
      <c r="F40" s="198">
        <f t="shared" si="1"/>
        <v>0.8</v>
      </c>
      <c r="G40" s="198">
        <f t="shared" si="1"/>
        <v>3.1</v>
      </c>
      <c r="H40" s="198">
        <f t="shared" si="1"/>
        <v>-0.4</v>
      </c>
      <c r="I40" s="198">
        <f t="shared" si="1"/>
        <v>-428</v>
      </c>
      <c r="J40" s="198">
        <f t="shared" si="1"/>
        <v>6.4</v>
      </c>
      <c r="K40" s="198">
        <f t="shared" si="1"/>
        <v>3.1</v>
      </c>
      <c r="L40" s="198">
        <f t="shared" si="1"/>
        <v>-5.0999999999999996</v>
      </c>
      <c r="M40" s="198">
        <f t="shared" si="1"/>
        <v>7.8</v>
      </c>
      <c r="N40" s="198">
        <f t="shared" si="1"/>
        <v>7.6</v>
      </c>
      <c r="O40" s="199">
        <f t="shared" si="1"/>
        <v>0</v>
      </c>
    </row>
    <row r="41" spans="1:15">
      <c r="A41" s="36">
        <v>5</v>
      </c>
      <c r="B41" s="37" t="s">
        <v>29</v>
      </c>
      <c r="C41" s="197">
        <f t="shared" si="1"/>
        <v>0.7</v>
      </c>
      <c r="D41" s="198">
        <f t="shared" si="1"/>
        <v>-1.9</v>
      </c>
      <c r="E41" s="198">
        <f t="shared" si="1"/>
        <v>2.8</v>
      </c>
      <c r="F41" s="198">
        <f t="shared" si="1"/>
        <v>1.5</v>
      </c>
      <c r="G41" s="198">
        <f t="shared" si="1"/>
        <v>15.9</v>
      </c>
      <c r="H41" s="198">
        <f t="shared" si="1"/>
        <v>-0.9</v>
      </c>
      <c r="I41" s="198">
        <f t="shared" si="1"/>
        <v>-418</v>
      </c>
      <c r="J41" s="198">
        <f t="shared" si="1"/>
        <v>7</v>
      </c>
      <c r="K41" s="198">
        <f t="shared" si="1"/>
        <v>-0.1</v>
      </c>
      <c r="L41" s="198">
        <f t="shared" si="1"/>
        <v>9.8000000000000007</v>
      </c>
      <c r="M41" s="198">
        <f t="shared" si="1"/>
        <v>4.8</v>
      </c>
      <c r="N41" s="198">
        <f t="shared" si="1"/>
        <v>4.3</v>
      </c>
      <c r="O41" s="199">
        <f t="shared" si="1"/>
        <v>0</v>
      </c>
    </row>
    <row r="42" spans="1:15">
      <c r="A42" s="36">
        <v>6</v>
      </c>
      <c r="B42" s="37" t="s">
        <v>30</v>
      </c>
      <c r="C42" s="197">
        <f t="shared" si="1"/>
        <v>3.9</v>
      </c>
      <c r="D42" s="198">
        <f t="shared" si="1"/>
        <v>2.2999999999999998</v>
      </c>
      <c r="E42" s="198">
        <f t="shared" si="1"/>
        <v>2.7</v>
      </c>
      <c r="F42" s="198">
        <f t="shared" si="1"/>
        <v>4.5</v>
      </c>
      <c r="G42" s="198">
        <f t="shared" si="1"/>
        <v>5.5</v>
      </c>
      <c r="H42" s="198">
        <f t="shared" si="1"/>
        <v>3.4</v>
      </c>
      <c r="I42" s="198">
        <f t="shared" si="1"/>
        <v>-427.2</v>
      </c>
      <c r="J42" s="198">
        <f t="shared" si="1"/>
        <v>4.2</v>
      </c>
      <c r="K42" s="198">
        <f t="shared" si="1"/>
        <v>2.9</v>
      </c>
      <c r="L42" s="198">
        <f t="shared" si="1"/>
        <v>13.9</v>
      </c>
      <c r="M42" s="198">
        <f t="shared" si="1"/>
        <v>8</v>
      </c>
      <c r="N42" s="198">
        <f t="shared" si="1"/>
        <v>7.5</v>
      </c>
      <c r="O42" s="199">
        <f t="shared" si="1"/>
        <v>0</v>
      </c>
    </row>
    <row r="43" spans="1:15">
      <c r="A43" s="36">
        <v>7</v>
      </c>
      <c r="B43" s="37" t="s">
        <v>31</v>
      </c>
      <c r="C43" s="197">
        <f t="shared" si="1"/>
        <v>0.8</v>
      </c>
      <c r="D43" s="198">
        <f t="shared" si="1"/>
        <v>-0.8</v>
      </c>
      <c r="E43" s="198">
        <f t="shared" si="1"/>
        <v>2.5</v>
      </c>
      <c r="F43" s="198">
        <f t="shared" si="1"/>
        <v>1.6</v>
      </c>
      <c r="G43" s="198">
        <f t="shared" si="1"/>
        <v>8.1999999999999993</v>
      </c>
      <c r="H43" s="198">
        <f t="shared" si="1"/>
        <v>0.1</v>
      </c>
      <c r="I43" s="198">
        <f t="shared" si="1"/>
        <v>-418.8</v>
      </c>
      <c r="J43" s="198">
        <f t="shared" si="1"/>
        <v>7.1</v>
      </c>
      <c r="K43" s="198">
        <f t="shared" si="1"/>
        <v>0.6</v>
      </c>
      <c r="L43" s="198">
        <f t="shared" si="1"/>
        <v>5.6</v>
      </c>
      <c r="M43" s="198">
        <f t="shared" si="1"/>
        <v>5</v>
      </c>
      <c r="N43" s="198">
        <f t="shared" si="1"/>
        <v>5.0999999999999996</v>
      </c>
      <c r="O43" s="199">
        <f t="shared" si="1"/>
        <v>0</v>
      </c>
    </row>
    <row r="44" spans="1:15">
      <c r="A44" s="36">
        <v>8</v>
      </c>
      <c r="B44" s="37" t="s">
        <v>32</v>
      </c>
      <c r="C44" s="197">
        <f t="shared" si="1"/>
        <v>-1.8</v>
      </c>
      <c r="D44" s="198">
        <f t="shared" si="1"/>
        <v>-1.8</v>
      </c>
      <c r="E44" s="198">
        <f t="shared" si="1"/>
        <v>1.9</v>
      </c>
      <c r="F44" s="198">
        <f t="shared" si="1"/>
        <v>-5.6</v>
      </c>
      <c r="G44" s="198">
        <f t="shared" si="1"/>
        <v>14</v>
      </c>
      <c r="H44" s="198">
        <f t="shared" si="1"/>
        <v>-7.8</v>
      </c>
      <c r="I44" s="198">
        <f t="shared" si="1"/>
        <v>-415.4</v>
      </c>
      <c r="J44" s="198">
        <f t="shared" si="1"/>
        <v>2.8</v>
      </c>
      <c r="K44" s="198">
        <f t="shared" si="1"/>
        <v>-1.4</v>
      </c>
      <c r="L44" s="198">
        <f t="shared" si="1"/>
        <v>3.1</v>
      </c>
      <c r="M44" s="198">
        <f t="shared" si="1"/>
        <v>2.9</v>
      </c>
      <c r="N44" s="198">
        <f t="shared" si="1"/>
        <v>3</v>
      </c>
      <c r="O44" s="199">
        <f t="shared" si="1"/>
        <v>0</v>
      </c>
    </row>
    <row r="45" spans="1:15">
      <c r="A45" s="36">
        <v>9</v>
      </c>
      <c r="B45" s="37" t="s">
        <v>33</v>
      </c>
      <c r="C45" s="197">
        <f t="shared" si="1"/>
        <v>0.6</v>
      </c>
      <c r="D45" s="198">
        <f t="shared" si="1"/>
        <v>-1.9</v>
      </c>
      <c r="E45" s="198">
        <f t="shared" si="1"/>
        <v>2.7</v>
      </c>
      <c r="F45" s="198">
        <f t="shared" si="1"/>
        <v>2.9</v>
      </c>
      <c r="G45" s="198">
        <f t="shared" si="1"/>
        <v>24.1</v>
      </c>
      <c r="H45" s="198">
        <f t="shared" si="1"/>
        <v>-0.4</v>
      </c>
      <c r="I45" s="198">
        <f t="shared" si="1"/>
        <v>-421.6</v>
      </c>
      <c r="J45" s="198">
        <f t="shared" si="1"/>
        <v>16.8</v>
      </c>
      <c r="K45" s="198">
        <f t="shared" si="1"/>
        <v>0.9</v>
      </c>
      <c r="L45" s="198">
        <f t="shared" si="1"/>
        <v>3.2</v>
      </c>
      <c r="M45" s="198">
        <f t="shared" si="1"/>
        <v>5.6</v>
      </c>
      <c r="N45" s="198">
        <f t="shared" si="1"/>
        <v>5.3</v>
      </c>
      <c r="O45" s="199">
        <f t="shared" si="1"/>
        <v>0</v>
      </c>
    </row>
    <row r="46" spans="1:15">
      <c r="A46" s="40">
        <v>10</v>
      </c>
      <c r="B46" s="41" t="s">
        <v>34</v>
      </c>
      <c r="C46" s="200">
        <f t="shared" si="1"/>
        <v>0.5</v>
      </c>
      <c r="D46" s="201">
        <f t="shared" si="1"/>
        <v>0</v>
      </c>
      <c r="E46" s="201">
        <f t="shared" si="1"/>
        <v>3.5</v>
      </c>
      <c r="F46" s="201">
        <f t="shared" si="1"/>
        <v>-0.3</v>
      </c>
      <c r="G46" s="201">
        <f t="shared" si="1"/>
        <v>10.4</v>
      </c>
      <c r="H46" s="201">
        <f t="shared" si="1"/>
        <v>-2.4</v>
      </c>
      <c r="I46" s="201">
        <f t="shared" si="1"/>
        <v>-421.1</v>
      </c>
      <c r="J46" s="201">
        <f t="shared" si="1"/>
        <v>1.6</v>
      </c>
      <c r="K46" s="201">
        <f t="shared" si="1"/>
        <v>0.8</v>
      </c>
      <c r="L46" s="201">
        <f t="shared" si="1"/>
        <v>3.4</v>
      </c>
      <c r="M46" s="201">
        <f t="shared" si="1"/>
        <v>5.5</v>
      </c>
      <c r="N46" s="201">
        <f t="shared" si="1"/>
        <v>5.3</v>
      </c>
      <c r="O46" s="202">
        <f t="shared" si="1"/>
        <v>0</v>
      </c>
    </row>
    <row r="49" spans="1:15">
      <c r="A49" s="20" t="s">
        <v>305</v>
      </c>
      <c r="B49" s="21"/>
      <c r="C49" s="21"/>
      <c r="D49" s="21"/>
      <c r="E49" s="21"/>
      <c r="F49" s="21"/>
      <c r="G49" s="19"/>
      <c r="H49" s="19"/>
      <c r="I49" s="19"/>
      <c r="J49" s="19"/>
      <c r="K49" s="19"/>
      <c r="L49" s="19"/>
      <c r="M49" s="19"/>
      <c r="N49" s="19" t="s">
        <v>10</v>
      </c>
      <c r="O49" s="19"/>
    </row>
    <row r="50" spans="1:15">
      <c r="A50" s="23"/>
      <c r="B50" s="24" t="s">
        <v>11</v>
      </c>
      <c r="C50" s="422" t="s">
        <v>12</v>
      </c>
      <c r="D50" s="422" t="s">
        <v>13</v>
      </c>
      <c r="E50" s="418" t="s">
        <v>14</v>
      </c>
      <c r="F50" s="420" t="s">
        <v>8</v>
      </c>
      <c r="G50" s="25"/>
      <c r="H50" s="25"/>
      <c r="I50" s="26"/>
      <c r="J50" s="418" t="s">
        <v>9</v>
      </c>
      <c r="K50" s="418" t="s">
        <v>15</v>
      </c>
      <c r="L50" s="25" t="s">
        <v>16</v>
      </c>
      <c r="M50" s="25"/>
      <c r="N50" s="25"/>
      <c r="O50" s="26"/>
    </row>
    <row r="51" spans="1:15" ht="25">
      <c r="A51" s="27"/>
      <c r="B51" s="28" t="s">
        <v>17</v>
      </c>
      <c r="C51" s="423"/>
      <c r="D51" s="423"/>
      <c r="E51" s="419"/>
      <c r="F51" s="421"/>
      <c r="G51" s="29" t="s">
        <v>18</v>
      </c>
      <c r="H51" s="30" t="s">
        <v>19</v>
      </c>
      <c r="I51" s="26" t="s">
        <v>20</v>
      </c>
      <c r="J51" s="419"/>
      <c r="K51" s="419"/>
      <c r="L51" s="31" t="s">
        <v>269</v>
      </c>
      <c r="M51" s="29" t="s">
        <v>21</v>
      </c>
      <c r="N51" s="30" t="s">
        <v>22</v>
      </c>
      <c r="O51" s="26" t="s">
        <v>23</v>
      </c>
    </row>
    <row r="52" spans="1:15">
      <c r="A52" s="32"/>
      <c r="B52" s="33" t="s">
        <v>24</v>
      </c>
      <c r="C52" s="72">
        <v>21679123.328427382</v>
      </c>
      <c r="D52" s="34">
        <v>13593697</v>
      </c>
      <c r="E52" s="34">
        <v>4040337</v>
      </c>
      <c r="F52" s="34">
        <v>3945855</v>
      </c>
      <c r="G52" s="34">
        <v>494840</v>
      </c>
      <c r="H52" s="34">
        <v>3423560</v>
      </c>
      <c r="I52" s="34">
        <v>27455</v>
      </c>
      <c r="J52" s="34">
        <v>899755</v>
      </c>
      <c r="K52" s="34">
        <v>22479644</v>
      </c>
      <c r="L52" s="34">
        <v>-800520.67157261621</v>
      </c>
      <c r="M52" s="34">
        <v>17754632</v>
      </c>
      <c r="N52" s="34">
        <v>18140240</v>
      </c>
      <c r="O52" s="35">
        <v>-390377</v>
      </c>
    </row>
    <row r="53" spans="1:15">
      <c r="A53" s="36">
        <v>1</v>
      </c>
      <c r="B53" s="37" t="s">
        <v>25</v>
      </c>
      <c r="C53" s="45">
        <v>7062276.3284273837</v>
      </c>
      <c r="D53" s="38">
        <v>4241233</v>
      </c>
      <c r="E53" s="38">
        <v>1422653</v>
      </c>
      <c r="F53" s="38">
        <v>1072447</v>
      </c>
      <c r="G53" s="38">
        <v>130176</v>
      </c>
      <c r="H53" s="38">
        <v>933678</v>
      </c>
      <c r="I53" s="38">
        <v>8593</v>
      </c>
      <c r="J53" s="38">
        <v>300395</v>
      </c>
      <c r="K53" s="38">
        <v>7036728</v>
      </c>
      <c r="L53" s="38">
        <v>25548.328427383793</v>
      </c>
      <c r="M53" s="38">
        <v>5853008</v>
      </c>
      <c r="N53" s="38">
        <v>5678379</v>
      </c>
      <c r="O53" s="39">
        <v>-124543</v>
      </c>
    </row>
    <row r="54" spans="1:15">
      <c r="A54" s="36">
        <v>2</v>
      </c>
      <c r="B54" s="37" t="s">
        <v>26</v>
      </c>
      <c r="C54" s="45">
        <v>3542596</v>
      </c>
      <c r="D54" s="38">
        <v>2623883</v>
      </c>
      <c r="E54" s="38">
        <v>660502</v>
      </c>
      <c r="F54" s="38">
        <v>654340</v>
      </c>
      <c r="G54" s="38">
        <v>117466</v>
      </c>
      <c r="H54" s="38">
        <v>531912</v>
      </c>
      <c r="I54" s="38">
        <v>4962</v>
      </c>
      <c r="J54" s="38">
        <v>123982</v>
      </c>
      <c r="K54" s="38">
        <v>4062707</v>
      </c>
      <c r="L54" s="38">
        <v>-520111</v>
      </c>
      <c r="M54" s="38">
        <v>2820694</v>
      </c>
      <c r="N54" s="38">
        <v>3278454</v>
      </c>
      <c r="O54" s="39">
        <v>-62351</v>
      </c>
    </row>
    <row r="55" spans="1:15">
      <c r="A55" s="36">
        <v>3</v>
      </c>
      <c r="B55" s="37" t="s">
        <v>27</v>
      </c>
      <c r="C55" s="45">
        <v>2015863</v>
      </c>
      <c r="D55" s="38">
        <v>1580671</v>
      </c>
      <c r="E55" s="38">
        <v>436903</v>
      </c>
      <c r="F55" s="38">
        <v>417503</v>
      </c>
      <c r="G55" s="38">
        <v>53886</v>
      </c>
      <c r="H55" s="38">
        <v>360535</v>
      </c>
      <c r="I55" s="38">
        <v>3082</v>
      </c>
      <c r="J55" s="38">
        <v>88440</v>
      </c>
      <c r="K55" s="38">
        <v>2523517</v>
      </c>
      <c r="L55" s="38">
        <v>-507654</v>
      </c>
      <c r="M55" s="38">
        <v>1565454</v>
      </c>
      <c r="N55" s="38">
        <v>2036385</v>
      </c>
      <c r="O55" s="39">
        <v>-36723</v>
      </c>
    </row>
    <row r="56" spans="1:15">
      <c r="A56" s="36">
        <v>4</v>
      </c>
      <c r="B56" s="37" t="s">
        <v>28</v>
      </c>
      <c r="C56" s="45">
        <v>2862028</v>
      </c>
      <c r="D56" s="38">
        <v>1761898</v>
      </c>
      <c r="E56" s="38">
        <v>408640</v>
      </c>
      <c r="F56" s="38">
        <v>649624</v>
      </c>
      <c r="G56" s="38">
        <v>76101</v>
      </c>
      <c r="H56" s="38">
        <v>569970</v>
      </c>
      <c r="I56" s="38">
        <v>3553</v>
      </c>
      <c r="J56" s="38">
        <v>87808</v>
      </c>
      <c r="K56" s="38">
        <v>2907970</v>
      </c>
      <c r="L56" s="38">
        <v>-45942</v>
      </c>
      <c r="M56" s="38">
        <v>2351832</v>
      </c>
      <c r="N56" s="38">
        <v>2346624</v>
      </c>
      <c r="O56" s="39">
        <v>-51150</v>
      </c>
    </row>
    <row r="57" spans="1:15">
      <c r="A57" s="36">
        <v>5</v>
      </c>
      <c r="B57" s="37" t="s">
        <v>29</v>
      </c>
      <c r="C57" s="45">
        <v>1130441</v>
      </c>
      <c r="D57" s="38">
        <v>593387</v>
      </c>
      <c r="E57" s="38">
        <v>184724</v>
      </c>
      <c r="F57" s="38">
        <v>199584</v>
      </c>
      <c r="G57" s="38">
        <v>19912</v>
      </c>
      <c r="H57" s="38">
        <v>178422</v>
      </c>
      <c r="I57" s="38">
        <v>1250</v>
      </c>
      <c r="J57" s="38">
        <v>46263</v>
      </c>
      <c r="K57" s="38">
        <v>1023958</v>
      </c>
      <c r="L57" s="38">
        <v>106483</v>
      </c>
      <c r="M57" s="38">
        <v>954722</v>
      </c>
      <c r="N57" s="38">
        <v>826296</v>
      </c>
      <c r="O57" s="39">
        <v>-21942</v>
      </c>
    </row>
    <row r="58" spans="1:15">
      <c r="A58" s="36">
        <v>6</v>
      </c>
      <c r="B58" s="37" t="s">
        <v>30</v>
      </c>
      <c r="C58" s="45">
        <v>2583223</v>
      </c>
      <c r="D58" s="38">
        <v>1327141</v>
      </c>
      <c r="E58" s="38">
        <v>361508</v>
      </c>
      <c r="F58" s="38">
        <v>505815</v>
      </c>
      <c r="G58" s="38">
        <v>61148</v>
      </c>
      <c r="H58" s="38">
        <v>441843</v>
      </c>
      <c r="I58" s="38">
        <v>2824</v>
      </c>
      <c r="J58" s="38">
        <v>117872</v>
      </c>
      <c r="K58" s="38">
        <v>2312336</v>
      </c>
      <c r="L58" s="38">
        <v>270887</v>
      </c>
      <c r="M58" s="38">
        <v>2183782</v>
      </c>
      <c r="N58" s="38">
        <v>1865969</v>
      </c>
      <c r="O58" s="39">
        <v>-46926</v>
      </c>
    </row>
    <row r="59" spans="1:15">
      <c r="A59" s="36">
        <v>7</v>
      </c>
      <c r="B59" s="37" t="s">
        <v>31</v>
      </c>
      <c r="C59" s="45">
        <v>1005489</v>
      </c>
      <c r="D59" s="38">
        <v>560011</v>
      </c>
      <c r="E59" s="38">
        <v>178286</v>
      </c>
      <c r="F59" s="38">
        <v>177192</v>
      </c>
      <c r="G59" s="38">
        <v>13412</v>
      </c>
      <c r="H59" s="38">
        <v>162607</v>
      </c>
      <c r="I59" s="38">
        <v>1173</v>
      </c>
      <c r="J59" s="38">
        <v>44888</v>
      </c>
      <c r="K59" s="38">
        <v>960377</v>
      </c>
      <c r="L59" s="38">
        <v>45112</v>
      </c>
      <c r="M59" s="38">
        <v>839418</v>
      </c>
      <c r="N59" s="38">
        <v>774989</v>
      </c>
      <c r="O59" s="39">
        <v>-19319</v>
      </c>
    </row>
    <row r="60" spans="1:15">
      <c r="A60" s="36">
        <v>8</v>
      </c>
      <c r="B60" s="37" t="s">
        <v>32</v>
      </c>
      <c r="C60" s="45">
        <v>634839</v>
      </c>
      <c r="D60" s="38">
        <v>374867</v>
      </c>
      <c r="E60" s="38">
        <v>166422</v>
      </c>
      <c r="F60" s="38">
        <v>119309</v>
      </c>
      <c r="G60" s="38">
        <v>8311</v>
      </c>
      <c r="H60" s="38">
        <v>110144</v>
      </c>
      <c r="I60" s="38">
        <v>854</v>
      </c>
      <c r="J60" s="38">
        <v>38640</v>
      </c>
      <c r="K60" s="38">
        <v>699238</v>
      </c>
      <c r="L60" s="38">
        <v>-64399</v>
      </c>
      <c r="M60" s="38">
        <v>511741</v>
      </c>
      <c r="N60" s="38">
        <v>564259</v>
      </c>
      <c r="O60" s="39">
        <v>-11882</v>
      </c>
    </row>
    <row r="61" spans="1:15">
      <c r="A61" s="36">
        <v>9</v>
      </c>
      <c r="B61" s="37" t="s">
        <v>33</v>
      </c>
      <c r="C61" s="45">
        <v>382217</v>
      </c>
      <c r="D61" s="38">
        <v>239645</v>
      </c>
      <c r="E61" s="38">
        <v>94712</v>
      </c>
      <c r="F61" s="38">
        <v>70082</v>
      </c>
      <c r="G61" s="38">
        <v>7452</v>
      </c>
      <c r="H61" s="38">
        <v>62105</v>
      </c>
      <c r="I61" s="38">
        <v>525</v>
      </c>
      <c r="J61" s="38">
        <v>25716</v>
      </c>
      <c r="K61" s="38">
        <v>430155</v>
      </c>
      <c r="L61" s="38">
        <v>-47938</v>
      </c>
      <c r="M61" s="38">
        <v>306312</v>
      </c>
      <c r="N61" s="38">
        <v>347119</v>
      </c>
      <c r="O61" s="39">
        <v>-7131</v>
      </c>
    </row>
    <row r="62" spans="1:15">
      <c r="A62" s="40">
        <v>10</v>
      </c>
      <c r="B62" s="41" t="s">
        <v>34</v>
      </c>
      <c r="C62" s="46">
        <v>460151</v>
      </c>
      <c r="D62" s="42">
        <v>290961</v>
      </c>
      <c r="E62" s="42">
        <v>125987</v>
      </c>
      <c r="F62" s="42">
        <v>79959</v>
      </c>
      <c r="G62" s="42">
        <v>6976</v>
      </c>
      <c r="H62" s="42">
        <v>72344</v>
      </c>
      <c r="I62" s="42">
        <v>639</v>
      </c>
      <c r="J62" s="42">
        <v>25751</v>
      </c>
      <c r="K62" s="42">
        <v>522658</v>
      </c>
      <c r="L62" s="42">
        <v>-62507</v>
      </c>
      <c r="M62" s="42">
        <v>367669</v>
      </c>
      <c r="N62" s="42">
        <v>421766</v>
      </c>
      <c r="O62" s="43">
        <v>-8410</v>
      </c>
    </row>
    <row r="65" spans="1:15">
      <c r="A65" s="20" t="s">
        <v>312</v>
      </c>
      <c r="B65" s="21"/>
      <c r="C65" s="21"/>
      <c r="D65" s="21"/>
      <c r="E65" s="21"/>
      <c r="F65" s="21"/>
      <c r="G65" s="19"/>
      <c r="H65" s="19"/>
      <c r="I65" s="19"/>
      <c r="J65" s="19"/>
      <c r="K65" s="19"/>
      <c r="L65" s="19"/>
      <c r="M65" s="19"/>
      <c r="N65" s="19" t="s">
        <v>10</v>
      </c>
      <c r="O65" s="19"/>
    </row>
    <row r="66" spans="1:15">
      <c r="A66" s="23"/>
      <c r="B66" s="24" t="s">
        <v>11</v>
      </c>
      <c r="C66" s="418" t="s">
        <v>12</v>
      </c>
      <c r="D66" s="422" t="s">
        <v>13</v>
      </c>
      <c r="E66" s="418" t="s">
        <v>14</v>
      </c>
      <c r="F66" s="420" t="s">
        <v>8</v>
      </c>
      <c r="G66" s="25"/>
      <c r="H66" s="25"/>
      <c r="I66" s="26"/>
      <c r="J66" s="418" t="s">
        <v>9</v>
      </c>
      <c r="K66" s="418" t="s">
        <v>15</v>
      </c>
      <c r="L66" s="25" t="s">
        <v>16</v>
      </c>
      <c r="M66" s="25"/>
      <c r="N66" s="25"/>
      <c r="O66" s="26"/>
    </row>
    <row r="67" spans="1:15" ht="25">
      <c r="A67" s="27"/>
      <c r="B67" s="28" t="s">
        <v>17</v>
      </c>
      <c r="C67" s="419"/>
      <c r="D67" s="423"/>
      <c r="E67" s="419"/>
      <c r="F67" s="421"/>
      <c r="G67" s="29" t="s">
        <v>18</v>
      </c>
      <c r="H67" s="30" t="s">
        <v>19</v>
      </c>
      <c r="I67" s="26" t="s">
        <v>20</v>
      </c>
      <c r="J67" s="419"/>
      <c r="K67" s="419"/>
      <c r="L67" s="31" t="s">
        <v>269</v>
      </c>
      <c r="M67" s="29" t="s">
        <v>21</v>
      </c>
      <c r="N67" s="30" t="s">
        <v>22</v>
      </c>
      <c r="O67" s="26" t="s">
        <v>23</v>
      </c>
    </row>
    <row r="68" spans="1:15">
      <c r="A68" s="32"/>
      <c r="B68" s="44" t="s">
        <v>24</v>
      </c>
      <c r="C68" s="293">
        <f>ROUND((C52-C20)/C20*100,1)</f>
        <v>2.4</v>
      </c>
      <c r="D68" s="195">
        <f t="shared" ref="D68:O68" si="2">ROUND((D52-D20)/D20*100,1)</f>
        <v>2.1</v>
      </c>
      <c r="E68" s="195">
        <f t="shared" si="2"/>
        <v>1.8</v>
      </c>
      <c r="F68" s="195">
        <f t="shared" si="2"/>
        <v>2.9</v>
      </c>
      <c r="G68" s="195">
        <f t="shared" si="2"/>
        <v>-0.1</v>
      </c>
      <c r="H68" s="195">
        <f t="shared" si="2"/>
        <v>3.4</v>
      </c>
      <c r="I68" s="195">
        <f t="shared" si="2"/>
        <v>0</v>
      </c>
      <c r="J68" s="195">
        <f t="shared" si="2"/>
        <v>2.8</v>
      </c>
      <c r="K68" s="195">
        <f t="shared" si="2"/>
        <v>2.2000000000000002</v>
      </c>
      <c r="L68" s="195">
        <f t="shared" si="2"/>
        <v>-1.9</v>
      </c>
      <c r="M68" s="195">
        <f t="shared" si="2"/>
        <v>5.2</v>
      </c>
      <c r="N68" s="195">
        <f t="shared" si="2"/>
        <v>4.8</v>
      </c>
      <c r="O68" s="196">
        <f t="shared" si="2"/>
        <v>0</v>
      </c>
    </row>
    <row r="69" spans="1:15">
      <c r="A69" s="36">
        <v>1</v>
      </c>
      <c r="B69" s="50" t="s">
        <v>25</v>
      </c>
      <c r="C69" s="294">
        <f t="shared" ref="C69:O78" si="3">ROUND((C53-C21)/C21*100,1)</f>
        <v>3.4</v>
      </c>
      <c r="D69" s="198">
        <f t="shared" si="3"/>
        <v>3.5</v>
      </c>
      <c r="E69" s="198">
        <f t="shared" si="3"/>
        <v>1.8</v>
      </c>
      <c r="F69" s="198">
        <f t="shared" si="3"/>
        <v>4.8</v>
      </c>
      <c r="G69" s="198">
        <f t="shared" si="3"/>
        <v>2.6</v>
      </c>
      <c r="H69" s="198">
        <f t="shared" si="3"/>
        <v>5.2</v>
      </c>
      <c r="I69" s="198">
        <f t="shared" si="3"/>
        <v>1.2</v>
      </c>
      <c r="J69" s="198">
        <f t="shared" si="3"/>
        <v>4.2</v>
      </c>
      <c r="K69" s="198">
        <f t="shared" si="3"/>
        <v>3.4</v>
      </c>
      <c r="L69" s="198">
        <f t="shared" si="3"/>
        <v>0</v>
      </c>
      <c r="M69" s="198">
        <f t="shared" si="3"/>
        <v>6.3</v>
      </c>
      <c r="N69" s="198">
        <f t="shared" si="3"/>
        <v>6</v>
      </c>
      <c r="O69" s="199">
        <f t="shared" si="3"/>
        <v>0</v>
      </c>
    </row>
    <row r="70" spans="1:15">
      <c r="A70" s="36">
        <v>2</v>
      </c>
      <c r="B70" s="50" t="s">
        <v>26</v>
      </c>
      <c r="C70" s="294">
        <f t="shared" si="3"/>
        <v>1.8</v>
      </c>
      <c r="D70" s="198">
        <f t="shared" si="3"/>
        <v>1.7</v>
      </c>
      <c r="E70" s="198">
        <f t="shared" si="3"/>
        <v>1.8</v>
      </c>
      <c r="F70" s="198">
        <f t="shared" si="3"/>
        <v>3</v>
      </c>
      <c r="G70" s="198">
        <f t="shared" si="3"/>
        <v>1.9</v>
      </c>
      <c r="H70" s="198">
        <f t="shared" si="3"/>
        <v>3.3</v>
      </c>
      <c r="I70" s="198">
        <f t="shared" si="3"/>
        <v>-0.4</v>
      </c>
      <c r="J70" s="198">
        <f t="shared" si="3"/>
        <v>-3.2</v>
      </c>
      <c r="K70" s="198">
        <f t="shared" si="3"/>
        <v>1.8</v>
      </c>
      <c r="L70" s="198">
        <f t="shared" si="3"/>
        <v>1.9</v>
      </c>
      <c r="M70" s="198">
        <f t="shared" si="3"/>
        <v>4.7</v>
      </c>
      <c r="N70" s="198">
        <f t="shared" si="3"/>
        <v>4.4000000000000004</v>
      </c>
      <c r="O70" s="199">
        <f t="shared" si="3"/>
        <v>0</v>
      </c>
    </row>
    <row r="71" spans="1:15">
      <c r="A71" s="36">
        <v>3</v>
      </c>
      <c r="B71" s="50" t="s">
        <v>27</v>
      </c>
      <c r="C71" s="294">
        <f t="shared" si="3"/>
        <v>0.4</v>
      </c>
      <c r="D71" s="198">
        <f t="shared" si="3"/>
        <v>0</v>
      </c>
      <c r="E71" s="198">
        <f t="shared" si="3"/>
        <v>1.9</v>
      </c>
      <c r="F71" s="198">
        <f t="shared" si="3"/>
        <v>2</v>
      </c>
      <c r="G71" s="198">
        <f t="shared" si="3"/>
        <v>0.5</v>
      </c>
      <c r="H71" s="198">
        <f t="shared" si="3"/>
        <v>2.2000000000000002</v>
      </c>
      <c r="I71" s="198">
        <f t="shared" si="3"/>
        <v>-1.4</v>
      </c>
      <c r="J71" s="198">
        <f t="shared" si="3"/>
        <v>4.8</v>
      </c>
      <c r="K71" s="198">
        <f t="shared" si="3"/>
        <v>0.8</v>
      </c>
      <c r="L71" s="198">
        <f t="shared" si="3"/>
        <v>2.2999999999999998</v>
      </c>
      <c r="M71" s="198">
        <f t="shared" si="3"/>
        <v>3.6</v>
      </c>
      <c r="N71" s="198">
        <f t="shared" si="3"/>
        <v>3.4</v>
      </c>
      <c r="O71" s="199">
        <f t="shared" si="3"/>
        <v>0</v>
      </c>
    </row>
    <row r="72" spans="1:15">
      <c r="A72" s="36">
        <v>4</v>
      </c>
      <c r="B72" s="50" t="s">
        <v>28</v>
      </c>
      <c r="C72" s="294">
        <f t="shared" si="3"/>
        <v>3.2</v>
      </c>
      <c r="D72" s="198">
        <f t="shared" si="3"/>
        <v>3.2</v>
      </c>
      <c r="E72" s="198">
        <f t="shared" si="3"/>
        <v>1.8</v>
      </c>
      <c r="F72" s="198">
        <f t="shared" si="3"/>
        <v>3.2</v>
      </c>
      <c r="G72" s="198">
        <f t="shared" si="3"/>
        <v>-2.2999999999999998</v>
      </c>
      <c r="H72" s="198">
        <f t="shared" si="3"/>
        <v>4</v>
      </c>
      <c r="I72" s="198">
        <f t="shared" si="3"/>
        <v>0.8</v>
      </c>
      <c r="J72" s="198">
        <f t="shared" si="3"/>
        <v>2.1</v>
      </c>
      <c r="K72" s="198">
        <f t="shared" si="3"/>
        <v>3</v>
      </c>
      <c r="L72" s="198">
        <f t="shared" si="3"/>
        <v>-8.5</v>
      </c>
      <c r="M72" s="198">
        <f t="shared" si="3"/>
        <v>5.8</v>
      </c>
      <c r="N72" s="198">
        <f t="shared" si="3"/>
        <v>5.6</v>
      </c>
      <c r="O72" s="199">
        <f t="shared" si="3"/>
        <v>0</v>
      </c>
    </row>
    <row r="73" spans="1:15">
      <c r="A73" s="36">
        <v>5</v>
      </c>
      <c r="B73" s="50" t="s">
        <v>29</v>
      </c>
      <c r="C73" s="294">
        <f t="shared" si="3"/>
        <v>1.5</v>
      </c>
      <c r="D73" s="198">
        <f t="shared" si="3"/>
        <v>-0.2</v>
      </c>
      <c r="E73" s="198">
        <f t="shared" si="3"/>
        <v>1.9</v>
      </c>
      <c r="F73" s="198">
        <f t="shared" si="3"/>
        <v>1.9</v>
      </c>
      <c r="G73" s="198">
        <f t="shared" si="3"/>
        <v>-2.9</v>
      </c>
      <c r="H73" s="198">
        <f t="shared" si="3"/>
        <v>2.4</v>
      </c>
      <c r="I73" s="198">
        <f t="shared" si="3"/>
        <v>-1.5</v>
      </c>
      <c r="J73" s="198">
        <f t="shared" si="3"/>
        <v>5.2</v>
      </c>
      <c r="K73" s="198">
        <f t="shared" si="3"/>
        <v>0.8</v>
      </c>
      <c r="L73" s="198">
        <f t="shared" si="3"/>
        <v>8.5</v>
      </c>
      <c r="M73" s="198">
        <f t="shared" si="3"/>
        <v>3.8</v>
      </c>
      <c r="N73" s="198">
        <f t="shared" si="3"/>
        <v>3.4</v>
      </c>
      <c r="O73" s="199">
        <f t="shared" si="3"/>
        <v>0</v>
      </c>
    </row>
    <row r="74" spans="1:15">
      <c r="A74" s="36">
        <v>6</v>
      </c>
      <c r="B74" s="50" t="s">
        <v>30</v>
      </c>
      <c r="C74" s="294">
        <f t="shared" si="3"/>
        <v>2.4</v>
      </c>
      <c r="D74" s="198">
        <f t="shared" si="3"/>
        <v>2.4</v>
      </c>
      <c r="E74" s="198">
        <f t="shared" si="3"/>
        <v>1.8</v>
      </c>
      <c r="F74" s="198">
        <f t="shared" si="3"/>
        <v>-0.3</v>
      </c>
      <c r="G74" s="198">
        <f t="shared" si="3"/>
        <v>-4.5999999999999996</v>
      </c>
      <c r="H74" s="198">
        <f t="shared" si="3"/>
        <v>0.3</v>
      </c>
      <c r="I74" s="198">
        <f t="shared" si="3"/>
        <v>-0.5</v>
      </c>
      <c r="J74" s="198">
        <f t="shared" si="3"/>
        <v>3.5</v>
      </c>
      <c r="K74" s="198">
        <f t="shared" si="3"/>
        <v>1.7</v>
      </c>
      <c r="L74" s="198">
        <f t="shared" si="3"/>
        <v>8.9</v>
      </c>
      <c r="M74" s="198">
        <f t="shared" si="3"/>
        <v>4.8</v>
      </c>
      <c r="N74" s="198">
        <f t="shared" si="3"/>
        <v>4.3</v>
      </c>
      <c r="O74" s="199">
        <f t="shared" si="3"/>
        <v>0</v>
      </c>
    </row>
    <row r="75" spans="1:15">
      <c r="A75" s="36">
        <v>7</v>
      </c>
      <c r="B75" s="50" t="s">
        <v>31</v>
      </c>
      <c r="C75" s="294">
        <f t="shared" si="3"/>
        <v>1.4</v>
      </c>
      <c r="D75" s="198">
        <f t="shared" si="3"/>
        <v>0.5</v>
      </c>
      <c r="E75" s="198">
        <f t="shared" si="3"/>
        <v>1.4</v>
      </c>
      <c r="F75" s="198">
        <f t="shared" si="3"/>
        <v>1.7</v>
      </c>
      <c r="G75" s="198">
        <f t="shared" si="3"/>
        <v>-4.3</v>
      </c>
      <c r="H75" s="198">
        <f t="shared" si="3"/>
        <v>2.2000000000000002</v>
      </c>
      <c r="I75" s="198">
        <f t="shared" si="3"/>
        <v>-1.1000000000000001</v>
      </c>
      <c r="J75" s="198">
        <f t="shared" si="3"/>
        <v>5.3</v>
      </c>
      <c r="K75" s="198">
        <f t="shared" si="3"/>
        <v>1.1000000000000001</v>
      </c>
      <c r="L75" s="198">
        <f t="shared" si="3"/>
        <v>7.9</v>
      </c>
      <c r="M75" s="198">
        <f t="shared" si="3"/>
        <v>3.8</v>
      </c>
      <c r="N75" s="198">
        <f t="shared" si="3"/>
        <v>3.7</v>
      </c>
      <c r="O75" s="199">
        <f t="shared" si="3"/>
        <v>0</v>
      </c>
    </row>
    <row r="76" spans="1:15">
      <c r="A76" s="36">
        <v>8</v>
      </c>
      <c r="B76" s="50" t="s">
        <v>32</v>
      </c>
      <c r="C76" s="294">
        <f t="shared" si="3"/>
        <v>1.7</v>
      </c>
      <c r="D76" s="198">
        <f t="shared" si="3"/>
        <v>-0.1</v>
      </c>
      <c r="E76" s="198">
        <f t="shared" si="3"/>
        <v>1.8</v>
      </c>
      <c r="F76" s="198">
        <f t="shared" si="3"/>
        <v>5.0999999999999996</v>
      </c>
      <c r="G76" s="198">
        <f t="shared" si="3"/>
        <v>-1.7</v>
      </c>
      <c r="H76" s="198">
        <f t="shared" si="3"/>
        <v>5.7</v>
      </c>
      <c r="I76" s="198">
        <f t="shared" si="3"/>
        <v>-0.8</v>
      </c>
      <c r="J76" s="198">
        <f t="shared" si="3"/>
        <v>5.0999999999999996</v>
      </c>
      <c r="K76" s="198">
        <f t="shared" si="3"/>
        <v>1.5</v>
      </c>
      <c r="L76" s="198">
        <f t="shared" si="3"/>
        <v>-0.5</v>
      </c>
      <c r="M76" s="198">
        <f t="shared" si="3"/>
        <v>4.5</v>
      </c>
      <c r="N76" s="198">
        <f t="shared" si="3"/>
        <v>4</v>
      </c>
      <c r="O76" s="199">
        <f t="shared" si="3"/>
        <v>0</v>
      </c>
    </row>
    <row r="77" spans="1:15">
      <c r="A77" s="36">
        <v>9</v>
      </c>
      <c r="B77" s="50" t="s">
        <v>33</v>
      </c>
      <c r="C77" s="294">
        <f t="shared" si="3"/>
        <v>0</v>
      </c>
      <c r="D77" s="198">
        <f t="shared" si="3"/>
        <v>-0.2</v>
      </c>
      <c r="E77" s="198">
        <f t="shared" si="3"/>
        <v>1.8</v>
      </c>
      <c r="F77" s="198">
        <f t="shared" si="3"/>
        <v>0.8</v>
      </c>
      <c r="G77" s="198">
        <f t="shared" si="3"/>
        <v>-5.7</v>
      </c>
      <c r="H77" s="198">
        <f t="shared" si="3"/>
        <v>1.6</v>
      </c>
      <c r="I77" s="198">
        <f t="shared" si="3"/>
        <v>-2.2000000000000002</v>
      </c>
      <c r="J77" s="198">
        <f t="shared" si="3"/>
        <v>-5</v>
      </c>
      <c r="K77" s="198">
        <f t="shared" si="3"/>
        <v>0.1</v>
      </c>
      <c r="L77" s="198">
        <f t="shared" si="3"/>
        <v>0.6</v>
      </c>
      <c r="M77" s="198">
        <f t="shared" si="3"/>
        <v>2.9</v>
      </c>
      <c r="N77" s="198">
        <f t="shared" si="3"/>
        <v>2.6</v>
      </c>
      <c r="O77" s="199">
        <f t="shared" si="3"/>
        <v>0</v>
      </c>
    </row>
    <row r="78" spans="1:15">
      <c r="A78" s="40">
        <v>10</v>
      </c>
      <c r="B78" s="51" t="s">
        <v>34</v>
      </c>
      <c r="C78" s="295">
        <f t="shared" si="3"/>
        <v>2</v>
      </c>
      <c r="D78" s="201">
        <f t="shared" si="3"/>
        <v>1</v>
      </c>
      <c r="E78" s="201">
        <f t="shared" si="3"/>
        <v>2.2000000000000002</v>
      </c>
      <c r="F78" s="201">
        <f t="shared" si="3"/>
        <v>4.5999999999999996</v>
      </c>
      <c r="G78" s="201">
        <f t="shared" si="3"/>
        <v>-1</v>
      </c>
      <c r="H78" s="201">
        <f t="shared" si="3"/>
        <v>5.2</v>
      </c>
      <c r="I78" s="201">
        <f t="shared" si="3"/>
        <v>0</v>
      </c>
      <c r="J78" s="201">
        <f t="shared" si="3"/>
        <v>6.1</v>
      </c>
      <c r="K78" s="201">
        <f t="shared" si="3"/>
        <v>2</v>
      </c>
      <c r="L78" s="201">
        <f t="shared" si="3"/>
        <v>2.5</v>
      </c>
      <c r="M78" s="201">
        <f t="shared" si="3"/>
        <v>4.9000000000000004</v>
      </c>
      <c r="N78" s="201">
        <f t="shared" si="3"/>
        <v>4.5999999999999996</v>
      </c>
      <c r="O78" s="202">
        <f t="shared" si="3"/>
        <v>0</v>
      </c>
    </row>
    <row r="172" spans="1:256">
      <c r="A172" s="203">
        <v>2020</v>
      </c>
      <c r="B172" s="203">
        <v>2020</v>
      </c>
      <c r="C172" s="203">
        <v>2020</v>
      </c>
      <c r="D172" s="203">
        <v>2020</v>
      </c>
      <c r="E172" s="203">
        <v>2020</v>
      </c>
      <c r="F172" s="203">
        <v>2020</v>
      </c>
      <c r="G172" s="203">
        <v>2020</v>
      </c>
      <c r="H172" s="203">
        <v>2020</v>
      </c>
      <c r="I172" s="203">
        <v>2020</v>
      </c>
      <c r="J172" s="203">
        <v>2020</v>
      </c>
      <c r="K172" s="203">
        <v>2020</v>
      </c>
      <c r="L172" s="203">
        <v>2020</v>
      </c>
      <c r="M172" s="203">
        <v>2020</v>
      </c>
      <c r="N172" s="203">
        <v>2020</v>
      </c>
      <c r="O172" s="203">
        <v>2020</v>
      </c>
      <c r="P172" s="203">
        <v>2020</v>
      </c>
      <c r="Q172" s="203">
        <v>2020</v>
      </c>
      <c r="R172" s="203">
        <v>2020</v>
      </c>
      <c r="S172" s="203">
        <v>2020</v>
      </c>
      <c r="T172" s="203">
        <v>2020</v>
      </c>
      <c r="U172" s="203">
        <v>2020</v>
      </c>
      <c r="V172" s="203">
        <v>2020</v>
      </c>
      <c r="W172" s="203">
        <v>2020</v>
      </c>
      <c r="X172" s="203">
        <v>2020</v>
      </c>
      <c r="Y172" s="203">
        <v>2020</v>
      </c>
      <c r="Z172" s="203">
        <v>2020</v>
      </c>
      <c r="AA172" s="203">
        <v>2020</v>
      </c>
      <c r="AB172" s="203">
        <v>2020</v>
      </c>
      <c r="AC172" s="203">
        <v>2020</v>
      </c>
      <c r="AD172" s="203">
        <v>2020</v>
      </c>
      <c r="AE172" s="203">
        <v>2020</v>
      </c>
      <c r="AF172" s="203">
        <v>2020</v>
      </c>
      <c r="AG172" s="203">
        <v>2020</v>
      </c>
      <c r="AH172" s="203">
        <v>2020</v>
      </c>
      <c r="AI172" s="203">
        <v>2020</v>
      </c>
      <c r="AJ172" s="203">
        <v>2020</v>
      </c>
      <c r="AK172" s="203">
        <v>2020</v>
      </c>
      <c r="AL172" s="203">
        <v>2020</v>
      </c>
      <c r="AM172" s="203">
        <v>2020</v>
      </c>
      <c r="AN172" s="203">
        <v>2020</v>
      </c>
      <c r="AO172" s="203">
        <v>2020</v>
      </c>
      <c r="AP172" s="203">
        <v>2020</v>
      </c>
      <c r="AQ172" s="203">
        <v>2020</v>
      </c>
      <c r="AR172" s="203">
        <v>2020</v>
      </c>
      <c r="AS172" s="203">
        <v>2020</v>
      </c>
      <c r="AT172" s="203">
        <v>2020</v>
      </c>
      <c r="AU172" s="203">
        <v>2020</v>
      </c>
      <c r="AV172" s="203">
        <v>2020</v>
      </c>
      <c r="AW172" s="203">
        <v>2020</v>
      </c>
      <c r="AX172" s="203">
        <v>2020</v>
      </c>
      <c r="AY172" s="203">
        <v>2020</v>
      </c>
      <c r="AZ172" s="203">
        <v>2020</v>
      </c>
      <c r="BA172" s="203">
        <v>2020</v>
      </c>
      <c r="BB172" s="203">
        <v>2020</v>
      </c>
      <c r="BC172" s="203">
        <v>2020</v>
      </c>
      <c r="BD172" s="203">
        <v>2020</v>
      </c>
      <c r="BE172" s="203">
        <v>2020</v>
      </c>
      <c r="BF172" s="203">
        <v>2020</v>
      </c>
      <c r="BG172" s="203">
        <v>2020</v>
      </c>
      <c r="BH172" s="203">
        <v>2020</v>
      </c>
      <c r="BI172" s="203">
        <v>2020</v>
      </c>
      <c r="BJ172" s="203">
        <v>2020</v>
      </c>
      <c r="BK172" s="203">
        <v>2020</v>
      </c>
      <c r="BL172" s="203">
        <v>2020</v>
      </c>
      <c r="BM172" s="203">
        <v>2020</v>
      </c>
      <c r="BN172" s="203">
        <v>2020</v>
      </c>
      <c r="BO172" s="203">
        <v>2020</v>
      </c>
      <c r="BP172" s="203">
        <v>2020</v>
      </c>
      <c r="BQ172" s="203">
        <v>2020</v>
      </c>
      <c r="BR172" s="203">
        <v>2020</v>
      </c>
      <c r="BS172" s="203">
        <v>2020</v>
      </c>
      <c r="BT172" s="203">
        <v>2020</v>
      </c>
      <c r="BU172" s="203">
        <v>2020</v>
      </c>
      <c r="BV172" s="203">
        <v>2020</v>
      </c>
      <c r="BW172" s="203">
        <v>2020</v>
      </c>
      <c r="BX172" s="203">
        <v>2020</v>
      </c>
      <c r="BY172" s="203">
        <v>2020</v>
      </c>
      <c r="BZ172" s="203">
        <v>2020</v>
      </c>
      <c r="CA172" s="203">
        <v>2020</v>
      </c>
      <c r="CB172" s="203">
        <v>2020</v>
      </c>
      <c r="CC172" s="203">
        <v>2020</v>
      </c>
      <c r="CD172" s="203">
        <v>2020</v>
      </c>
      <c r="CE172" s="203">
        <v>2020</v>
      </c>
      <c r="CF172" s="203">
        <v>2020</v>
      </c>
      <c r="CG172" s="203">
        <v>2020</v>
      </c>
      <c r="CH172" s="203">
        <v>2020</v>
      </c>
      <c r="CI172" s="203">
        <v>2020</v>
      </c>
      <c r="CJ172" s="203">
        <v>2020</v>
      </c>
      <c r="CK172" s="203">
        <v>2020</v>
      </c>
      <c r="CL172" s="203">
        <v>2020</v>
      </c>
      <c r="CM172" s="203">
        <v>2020</v>
      </c>
      <c r="CN172" s="203">
        <v>2020</v>
      </c>
      <c r="CO172" s="203">
        <v>2020</v>
      </c>
      <c r="CP172" s="203">
        <v>2020</v>
      </c>
      <c r="CQ172" s="203">
        <v>2020</v>
      </c>
      <c r="CR172" s="203">
        <v>2020</v>
      </c>
      <c r="CS172" s="203">
        <v>2020</v>
      </c>
      <c r="CT172" s="203">
        <v>2020</v>
      </c>
      <c r="CU172" s="203">
        <v>2020</v>
      </c>
      <c r="CV172" s="203">
        <v>2020</v>
      </c>
      <c r="CW172" s="203">
        <v>2020</v>
      </c>
      <c r="CX172" s="203">
        <v>2020</v>
      </c>
      <c r="CY172" s="203">
        <v>2020</v>
      </c>
      <c r="CZ172" s="203">
        <v>2020</v>
      </c>
      <c r="DA172" s="203">
        <v>2020</v>
      </c>
      <c r="DB172" s="203">
        <v>2020</v>
      </c>
      <c r="DC172" s="203">
        <v>2020</v>
      </c>
      <c r="DD172" s="203">
        <v>2020</v>
      </c>
      <c r="DE172" s="203">
        <v>2020</v>
      </c>
      <c r="DF172" s="203">
        <v>2020</v>
      </c>
      <c r="DG172" s="203">
        <v>2020</v>
      </c>
      <c r="DH172" s="203">
        <v>2020</v>
      </c>
      <c r="DI172" s="203">
        <v>2020</v>
      </c>
      <c r="DJ172" s="203">
        <v>2020</v>
      </c>
      <c r="DK172" s="203">
        <v>2020</v>
      </c>
      <c r="DL172" s="203">
        <v>2020</v>
      </c>
      <c r="DM172" s="203">
        <v>2020</v>
      </c>
      <c r="DN172" s="203">
        <v>2020</v>
      </c>
      <c r="DO172" s="203">
        <v>2020</v>
      </c>
      <c r="DP172" s="203">
        <v>2020</v>
      </c>
      <c r="DQ172" s="203">
        <v>2020</v>
      </c>
      <c r="DR172" s="203">
        <v>2020</v>
      </c>
      <c r="DS172" s="203">
        <v>2020</v>
      </c>
      <c r="DT172" s="203">
        <v>2020</v>
      </c>
      <c r="DU172" s="203">
        <v>2020</v>
      </c>
      <c r="DV172" s="203">
        <v>2020</v>
      </c>
      <c r="DW172" s="203">
        <v>2020</v>
      </c>
      <c r="DX172" s="203">
        <v>2020</v>
      </c>
      <c r="DY172" s="203">
        <v>2020</v>
      </c>
      <c r="DZ172" s="203">
        <v>2020</v>
      </c>
      <c r="EA172" s="203">
        <v>2020</v>
      </c>
      <c r="EB172" s="203">
        <v>2020</v>
      </c>
      <c r="EC172" s="203">
        <v>2020</v>
      </c>
      <c r="ED172" s="203">
        <v>2020</v>
      </c>
      <c r="EE172" s="203">
        <v>2020</v>
      </c>
      <c r="EF172" s="203">
        <v>2020</v>
      </c>
      <c r="EG172" s="203">
        <v>2020</v>
      </c>
      <c r="EH172" s="203">
        <v>2020</v>
      </c>
      <c r="EI172" s="203">
        <v>2020</v>
      </c>
      <c r="EJ172" s="203">
        <v>2020</v>
      </c>
      <c r="EK172" s="203">
        <v>2020</v>
      </c>
      <c r="EL172" s="203">
        <v>2020</v>
      </c>
      <c r="EM172" s="203">
        <v>2020</v>
      </c>
      <c r="EN172" s="203">
        <v>2020</v>
      </c>
      <c r="EO172" s="203">
        <v>2020</v>
      </c>
      <c r="EP172" s="203">
        <v>2020</v>
      </c>
      <c r="EQ172" s="203">
        <v>2020</v>
      </c>
      <c r="ER172" s="203">
        <v>2020</v>
      </c>
      <c r="ES172" s="203">
        <v>2020</v>
      </c>
      <c r="ET172" s="203">
        <v>2020</v>
      </c>
      <c r="EU172" s="203">
        <v>2020</v>
      </c>
      <c r="EV172" s="203">
        <v>2020</v>
      </c>
      <c r="EW172" s="203">
        <v>2020</v>
      </c>
      <c r="EX172" s="203">
        <v>2020</v>
      </c>
      <c r="EY172" s="203">
        <v>2020</v>
      </c>
      <c r="EZ172" s="203">
        <v>2020</v>
      </c>
      <c r="FA172" s="203">
        <v>2020</v>
      </c>
      <c r="FB172" s="203">
        <v>2020</v>
      </c>
      <c r="FC172" s="203">
        <v>2020</v>
      </c>
      <c r="FD172" s="203">
        <v>2020</v>
      </c>
      <c r="FE172" s="203">
        <v>2020</v>
      </c>
      <c r="FF172" s="203">
        <v>2020</v>
      </c>
      <c r="FG172" s="203">
        <v>2020</v>
      </c>
      <c r="FH172" s="203">
        <v>2020</v>
      </c>
      <c r="FI172" s="203">
        <v>2020</v>
      </c>
      <c r="FJ172" s="203">
        <v>2020</v>
      </c>
      <c r="FK172" s="203">
        <v>2020</v>
      </c>
      <c r="FL172" s="203">
        <v>2020</v>
      </c>
      <c r="FM172" s="203">
        <v>2020</v>
      </c>
      <c r="FN172" s="203">
        <v>2020</v>
      </c>
      <c r="FO172" s="203">
        <v>2020</v>
      </c>
      <c r="FP172" s="203">
        <v>2020</v>
      </c>
      <c r="FQ172" s="203">
        <v>2020</v>
      </c>
      <c r="FR172" s="203">
        <v>2020</v>
      </c>
      <c r="FS172" s="203">
        <v>2020</v>
      </c>
      <c r="FT172" s="203">
        <v>2020</v>
      </c>
      <c r="FU172" s="203">
        <v>2020</v>
      </c>
      <c r="FV172" s="203">
        <v>2020</v>
      </c>
      <c r="FW172" s="203">
        <v>2020</v>
      </c>
      <c r="FX172" s="203">
        <v>2020</v>
      </c>
      <c r="FY172" s="203">
        <v>2020</v>
      </c>
      <c r="FZ172" s="203">
        <v>2020</v>
      </c>
      <c r="GA172" s="203">
        <v>2020</v>
      </c>
      <c r="GB172" s="203">
        <v>2020</v>
      </c>
      <c r="GC172" s="203">
        <v>2020</v>
      </c>
      <c r="GD172" s="203">
        <v>2020</v>
      </c>
      <c r="GE172" s="203">
        <v>2020</v>
      </c>
      <c r="GF172" s="203">
        <v>2020</v>
      </c>
      <c r="GG172" s="203">
        <v>2020</v>
      </c>
      <c r="GH172" s="203">
        <v>2020</v>
      </c>
      <c r="GI172" s="203">
        <v>2020</v>
      </c>
      <c r="GJ172" s="203">
        <v>2020</v>
      </c>
      <c r="GK172" s="203">
        <v>2020</v>
      </c>
      <c r="GL172" s="203">
        <v>2020</v>
      </c>
      <c r="GM172" s="203">
        <v>2020</v>
      </c>
      <c r="GN172" s="203">
        <v>2020</v>
      </c>
      <c r="GO172" s="203">
        <v>2020</v>
      </c>
      <c r="GP172" s="203">
        <v>2020</v>
      </c>
      <c r="GQ172" s="203">
        <v>2020</v>
      </c>
      <c r="GR172" s="203">
        <v>2020</v>
      </c>
      <c r="GS172" s="203">
        <v>2020</v>
      </c>
      <c r="GT172" s="203">
        <v>2020</v>
      </c>
      <c r="GU172" s="203">
        <v>2020</v>
      </c>
      <c r="GV172" s="203">
        <v>2020</v>
      </c>
      <c r="GW172" s="203">
        <v>2020</v>
      </c>
      <c r="GX172" s="203">
        <v>2020</v>
      </c>
      <c r="GY172" s="203">
        <v>2020</v>
      </c>
      <c r="GZ172" s="203">
        <v>2020</v>
      </c>
      <c r="HA172" s="203">
        <v>2020</v>
      </c>
      <c r="HB172" s="203">
        <v>2020</v>
      </c>
      <c r="HC172" s="203">
        <v>2020</v>
      </c>
      <c r="HD172" s="203">
        <v>2020</v>
      </c>
      <c r="HE172" s="203">
        <v>2020</v>
      </c>
      <c r="HF172" s="203">
        <v>2020</v>
      </c>
      <c r="HG172" s="203">
        <v>2020</v>
      </c>
      <c r="HH172" s="203">
        <v>2020</v>
      </c>
      <c r="HI172" s="203">
        <v>2020</v>
      </c>
      <c r="HJ172" s="203">
        <v>2020</v>
      </c>
      <c r="HK172" s="203">
        <v>2020</v>
      </c>
      <c r="HL172" s="203">
        <v>2020</v>
      </c>
      <c r="HM172" s="203">
        <v>2020</v>
      </c>
      <c r="HN172" s="203">
        <v>2020</v>
      </c>
      <c r="HO172" s="203">
        <v>2020</v>
      </c>
      <c r="HP172" s="203">
        <v>2020</v>
      </c>
      <c r="HQ172" s="203">
        <v>2020</v>
      </c>
      <c r="HR172" s="203">
        <v>2020</v>
      </c>
      <c r="HS172" s="203">
        <v>2020</v>
      </c>
      <c r="HT172" s="203">
        <v>2020</v>
      </c>
      <c r="HU172" s="203">
        <v>2020</v>
      </c>
      <c r="HV172" s="203">
        <v>2020</v>
      </c>
      <c r="HW172" s="203">
        <v>2020</v>
      </c>
      <c r="HX172" s="203">
        <v>2020</v>
      </c>
      <c r="HY172" s="203">
        <v>2020</v>
      </c>
      <c r="HZ172" s="203">
        <v>2020</v>
      </c>
      <c r="IA172" s="203">
        <v>2020</v>
      </c>
      <c r="IB172" s="203">
        <v>2020</v>
      </c>
      <c r="IC172" s="203">
        <v>2020</v>
      </c>
      <c r="ID172" s="203">
        <v>2020</v>
      </c>
      <c r="IE172" s="203">
        <v>2020</v>
      </c>
      <c r="IF172" s="203">
        <v>2020</v>
      </c>
      <c r="IG172" s="203">
        <v>2020</v>
      </c>
      <c r="IH172" s="203">
        <v>2020</v>
      </c>
      <c r="II172" s="203">
        <v>2020</v>
      </c>
      <c r="IJ172" s="203">
        <v>2020</v>
      </c>
      <c r="IK172" s="203">
        <v>2020</v>
      </c>
      <c r="IL172" s="203">
        <v>2020</v>
      </c>
      <c r="IM172" s="203">
        <v>2020</v>
      </c>
      <c r="IN172" s="203">
        <v>2020</v>
      </c>
      <c r="IO172" s="203">
        <v>2020</v>
      </c>
      <c r="IP172" s="203">
        <v>2020</v>
      </c>
      <c r="IQ172" s="203">
        <v>2020</v>
      </c>
      <c r="IR172" s="203">
        <v>2020</v>
      </c>
      <c r="IS172" s="203">
        <v>2020</v>
      </c>
      <c r="IT172" s="203">
        <v>2020</v>
      </c>
      <c r="IU172" s="203">
        <v>2020</v>
      </c>
      <c r="IV172" s="203">
        <v>2020</v>
      </c>
    </row>
    <row r="173" spans="1:256">
      <c r="A173" s="204" t="s">
        <v>213</v>
      </c>
      <c r="B173" s="204" t="s">
        <v>213</v>
      </c>
      <c r="C173" s="204" t="s">
        <v>213</v>
      </c>
      <c r="D173" s="204" t="s">
        <v>213</v>
      </c>
      <c r="E173" s="204" t="s">
        <v>213</v>
      </c>
      <c r="F173" s="204" t="s">
        <v>213</v>
      </c>
      <c r="G173" s="204" t="s">
        <v>213</v>
      </c>
      <c r="H173" s="204" t="s">
        <v>213</v>
      </c>
      <c r="I173" s="204" t="s">
        <v>213</v>
      </c>
      <c r="J173" s="204" t="s">
        <v>213</v>
      </c>
      <c r="K173" s="204" t="s">
        <v>213</v>
      </c>
      <c r="L173" s="204" t="s">
        <v>213</v>
      </c>
      <c r="M173" s="204" t="s">
        <v>213</v>
      </c>
      <c r="N173" s="204" t="s">
        <v>213</v>
      </c>
      <c r="O173" s="204" t="s">
        <v>213</v>
      </c>
      <c r="P173" s="204" t="s">
        <v>213</v>
      </c>
      <c r="Q173" s="204" t="s">
        <v>213</v>
      </c>
      <c r="R173" s="204" t="s">
        <v>213</v>
      </c>
      <c r="S173" s="204" t="s">
        <v>213</v>
      </c>
      <c r="T173" s="204" t="s">
        <v>213</v>
      </c>
      <c r="U173" s="204" t="s">
        <v>213</v>
      </c>
      <c r="V173" s="204" t="s">
        <v>213</v>
      </c>
      <c r="W173" s="204" t="s">
        <v>213</v>
      </c>
      <c r="X173" s="204" t="s">
        <v>213</v>
      </c>
      <c r="Y173" s="204" t="s">
        <v>213</v>
      </c>
      <c r="Z173" s="204" t="s">
        <v>213</v>
      </c>
      <c r="AA173" s="204" t="s">
        <v>213</v>
      </c>
      <c r="AB173" s="204" t="s">
        <v>213</v>
      </c>
      <c r="AC173" s="204" t="s">
        <v>213</v>
      </c>
      <c r="AD173" s="204" t="s">
        <v>213</v>
      </c>
      <c r="AE173" s="204" t="s">
        <v>213</v>
      </c>
      <c r="AF173" s="204" t="s">
        <v>213</v>
      </c>
      <c r="AG173" s="204" t="s">
        <v>213</v>
      </c>
      <c r="AH173" s="204" t="s">
        <v>213</v>
      </c>
      <c r="AI173" s="204" t="s">
        <v>213</v>
      </c>
      <c r="AJ173" s="204" t="s">
        <v>213</v>
      </c>
      <c r="AK173" s="204" t="s">
        <v>213</v>
      </c>
      <c r="AL173" s="204" t="s">
        <v>213</v>
      </c>
      <c r="AM173" s="204" t="s">
        <v>213</v>
      </c>
      <c r="AN173" s="204" t="s">
        <v>213</v>
      </c>
      <c r="AO173" s="204" t="s">
        <v>213</v>
      </c>
      <c r="AP173" s="204" t="s">
        <v>213</v>
      </c>
      <c r="AQ173" s="204" t="s">
        <v>213</v>
      </c>
      <c r="AR173" s="204" t="s">
        <v>213</v>
      </c>
      <c r="AS173" s="204" t="s">
        <v>213</v>
      </c>
      <c r="AT173" s="204" t="s">
        <v>213</v>
      </c>
      <c r="AU173" s="204" t="s">
        <v>213</v>
      </c>
      <c r="AV173" s="204" t="s">
        <v>213</v>
      </c>
      <c r="AW173" s="204" t="s">
        <v>213</v>
      </c>
      <c r="AX173" s="204" t="s">
        <v>213</v>
      </c>
      <c r="AY173" s="204" t="s">
        <v>213</v>
      </c>
      <c r="AZ173" s="204" t="s">
        <v>213</v>
      </c>
      <c r="BA173" s="204" t="s">
        <v>213</v>
      </c>
      <c r="BB173" s="204" t="s">
        <v>213</v>
      </c>
      <c r="BC173" s="204" t="s">
        <v>213</v>
      </c>
      <c r="BD173" s="204" t="s">
        <v>213</v>
      </c>
      <c r="BE173" s="204" t="s">
        <v>213</v>
      </c>
      <c r="BF173" s="204" t="s">
        <v>213</v>
      </c>
      <c r="BG173" s="204" t="s">
        <v>213</v>
      </c>
      <c r="BH173" s="204" t="s">
        <v>213</v>
      </c>
      <c r="BI173" s="204" t="s">
        <v>213</v>
      </c>
      <c r="BJ173" s="204" t="s">
        <v>213</v>
      </c>
      <c r="BK173" s="204" t="s">
        <v>213</v>
      </c>
      <c r="BL173" s="204" t="s">
        <v>213</v>
      </c>
      <c r="BM173" s="204" t="s">
        <v>213</v>
      </c>
      <c r="BN173" s="204" t="s">
        <v>213</v>
      </c>
      <c r="BO173" s="204" t="s">
        <v>213</v>
      </c>
      <c r="BP173" s="204" t="s">
        <v>213</v>
      </c>
      <c r="BQ173" s="204" t="s">
        <v>213</v>
      </c>
      <c r="BR173" s="204" t="s">
        <v>213</v>
      </c>
      <c r="BS173" s="204" t="s">
        <v>213</v>
      </c>
      <c r="BT173" s="204" t="s">
        <v>213</v>
      </c>
      <c r="BU173" s="204" t="s">
        <v>213</v>
      </c>
      <c r="BV173" s="204" t="s">
        <v>213</v>
      </c>
      <c r="BW173" s="204" t="s">
        <v>213</v>
      </c>
      <c r="BX173" s="204" t="s">
        <v>213</v>
      </c>
      <c r="BY173" s="204" t="s">
        <v>213</v>
      </c>
      <c r="BZ173" s="204" t="s">
        <v>213</v>
      </c>
      <c r="CA173" s="204" t="s">
        <v>213</v>
      </c>
      <c r="CB173" s="204" t="s">
        <v>213</v>
      </c>
      <c r="CC173" s="204" t="s">
        <v>213</v>
      </c>
      <c r="CD173" s="204" t="s">
        <v>213</v>
      </c>
      <c r="CE173" s="204" t="s">
        <v>213</v>
      </c>
      <c r="CF173" s="204" t="s">
        <v>213</v>
      </c>
      <c r="CG173" s="204" t="s">
        <v>213</v>
      </c>
      <c r="CH173" s="204" t="s">
        <v>213</v>
      </c>
      <c r="CI173" s="204" t="s">
        <v>213</v>
      </c>
      <c r="CJ173" s="204" t="s">
        <v>213</v>
      </c>
      <c r="CK173" s="204" t="s">
        <v>213</v>
      </c>
      <c r="CL173" s="204" t="s">
        <v>213</v>
      </c>
      <c r="CM173" s="204" t="s">
        <v>213</v>
      </c>
      <c r="CN173" s="204" t="s">
        <v>213</v>
      </c>
      <c r="CO173" s="204" t="s">
        <v>213</v>
      </c>
      <c r="CP173" s="204" t="s">
        <v>213</v>
      </c>
      <c r="CQ173" s="204" t="s">
        <v>213</v>
      </c>
      <c r="CR173" s="204" t="s">
        <v>213</v>
      </c>
      <c r="CS173" s="204" t="s">
        <v>213</v>
      </c>
      <c r="CT173" s="204" t="s">
        <v>213</v>
      </c>
      <c r="CU173" s="204" t="s">
        <v>213</v>
      </c>
      <c r="CV173" s="204" t="s">
        <v>213</v>
      </c>
      <c r="CW173" s="204" t="s">
        <v>213</v>
      </c>
      <c r="CX173" s="204" t="s">
        <v>213</v>
      </c>
      <c r="CY173" s="204" t="s">
        <v>213</v>
      </c>
      <c r="CZ173" s="204" t="s">
        <v>213</v>
      </c>
      <c r="DA173" s="204" t="s">
        <v>213</v>
      </c>
      <c r="DB173" s="204" t="s">
        <v>213</v>
      </c>
      <c r="DC173" s="204" t="s">
        <v>213</v>
      </c>
      <c r="DD173" s="204" t="s">
        <v>213</v>
      </c>
      <c r="DE173" s="204" t="s">
        <v>213</v>
      </c>
      <c r="DF173" s="204" t="s">
        <v>213</v>
      </c>
      <c r="DG173" s="204" t="s">
        <v>213</v>
      </c>
      <c r="DH173" s="204" t="s">
        <v>213</v>
      </c>
      <c r="DI173" s="204" t="s">
        <v>213</v>
      </c>
      <c r="DJ173" s="204" t="s">
        <v>213</v>
      </c>
      <c r="DK173" s="204" t="s">
        <v>213</v>
      </c>
      <c r="DL173" s="204" t="s">
        <v>213</v>
      </c>
      <c r="DM173" s="204" t="s">
        <v>213</v>
      </c>
      <c r="DN173" s="204" t="s">
        <v>213</v>
      </c>
      <c r="DO173" s="204" t="s">
        <v>213</v>
      </c>
      <c r="DP173" s="204" t="s">
        <v>213</v>
      </c>
      <c r="DQ173" s="204" t="s">
        <v>213</v>
      </c>
      <c r="DR173" s="204" t="s">
        <v>213</v>
      </c>
      <c r="DS173" s="204" t="s">
        <v>213</v>
      </c>
      <c r="DT173" s="204" t="s">
        <v>213</v>
      </c>
      <c r="DU173" s="204" t="s">
        <v>213</v>
      </c>
      <c r="DV173" s="204" t="s">
        <v>213</v>
      </c>
      <c r="DW173" s="204" t="s">
        <v>213</v>
      </c>
      <c r="DX173" s="204" t="s">
        <v>213</v>
      </c>
      <c r="DY173" s="204" t="s">
        <v>213</v>
      </c>
      <c r="DZ173" s="204" t="s">
        <v>213</v>
      </c>
      <c r="EA173" s="204" t="s">
        <v>213</v>
      </c>
      <c r="EB173" s="204" t="s">
        <v>213</v>
      </c>
      <c r="EC173" s="204" t="s">
        <v>213</v>
      </c>
      <c r="ED173" s="204" t="s">
        <v>213</v>
      </c>
      <c r="EE173" s="204" t="s">
        <v>213</v>
      </c>
      <c r="EF173" s="204" t="s">
        <v>213</v>
      </c>
      <c r="EG173" s="204" t="s">
        <v>213</v>
      </c>
      <c r="EH173" s="204" t="s">
        <v>213</v>
      </c>
      <c r="EI173" s="204" t="s">
        <v>213</v>
      </c>
      <c r="EJ173" s="204" t="s">
        <v>213</v>
      </c>
      <c r="EK173" s="204" t="s">
        <v>213</v>
      </c>
      <c r="EL173" s="204" t="s">
        <v>213</v>
      </c>
      <c r="EM173" s="204" t="s">
        <v>213</v>
      </c>
      <c r="EN173" s="204" t="s">
        <v>213</v>
      </c>
      <c r="EO173" s="204" t="s">
        <v>213</v>
      </c>
      <c r="EP173" s="204" t="s">
        <v>213</v>
      </c>
      <c r="EQ173" s="204" t="s">
        <v>213</v>
      </c>
      <c r="ER173" s="204" t="s">
        <v>213</v>
      </c>
      <c r="ES173" s="204" t="s">
        <v>213</v>
      </c>
      <c r="ET173" s="204" t="s">
        <v>213</v>
      </c>
      <c r="EU173" s="204" t="s">
        <v>213</v>
      </c>
      <c r="EV173" s="204" t="s">
        <v>213</v>
      </c>
      <c r="EW173" s="204" t="s">
        <v>213</v>
      </c>
      <c r="EX173" s="204" t="s">
        <v>213</v>
      </c>
      <c r="EY173" s="204" t="s">
        <v>213</v>
      </c>
      <c r="EZ173" s="204" t="s">
        <v>213</v>
      </c>
      <c r="FA173" s="204" t="s">
        <v>213</v>
      </c>
      <c r="FB173" s="204" t="s">
        <v>213</v>
      </c>
      <c r="FC173" s="204" t="s">
        <v>213</v>
      </c>
      <c r="FD173" s="204" t="s">
        <v>213</v>
      </c>
      <c r="FE173" s="204" t="s">
        <v>213</v>
      </c>
      <c r="FF173" s="204" t="s">
        <v>213</v>
      </c>
      <c r="FG173" s="204" t="s">
        <v>213</v>
      </c>
      <c r="FH173" s="204" t="s">
        <v>213</v>
      </c>
      <c r="FI173" s="204" t="s">
        <v>213</v>
      </c>
      <c r="FJ173" s="204" t="s">
        <v>213</v>
      </c>
      <c r="FK173" s="204" t="s">
        <v>213</v>
      </c>
      <c r="FL173" s="204" t="s">
        <v>213</v>
      </c>
      <c r="FM173" s="204" t="s">
        <v>213</v>
      </c>
      <c r="FN173" s="204" t="s">
        <v>213</v>
      </c>
      <c r="FO173" s="204" t="s">
        <v>213</v>
      </c>
      <c r="FP173" s="204" t="s">
        <v>213</v>
      </c>
      <c r="FQ173" s="204" t="s">
        <v>213</v>
      </c>
      <c r="FR173" s="204" t="s">
        <v>213</v>
      </c>
      <c r="FS173" s="204" t="s">
        <v>213</v>
      </c>
      <c r="FT173" s="204" t="s">
        <v>213</v>
      </c>
      <c r="FU173" s="204" t="s">
        <v>213</v>
      </c>
      <c r="FV173" s="204" t="s">
        <v>213</v>
      </c>
      <c r="FW173" s="204" t="s">
        <v>213</v>
      </c>
      <c r="FX173" s="204" t="s">
        <v>213</v>
      </c>
      <c r="FY173" s="204" t="s">
        <v>213</v>
      </c>
      <c r="FZ173" s="204" t="s">
        <v>213</v>
      </c>
      <c r="GA173" s="204" t="s">
        <v>213</v>
      </c>
      <c r="GB173" s="204" t="s">
        <v>213</v>
      </c>
      <c r="GC173" s="204" t="s">
        <v>213</v>
      </c>
      <c r="GD173" s="204" t="s">
        <v>213</v>
      </c>
      <c r="GE173" s="204" t="s">
        <v>213</v>
      </c>
      <c r="GF173" s="204" t="s">
        <v>213</v>
      </c>
      <c r="GG173" s="204" t="s">
        <v>213</v>
      </c>
      <c r="GH173" s="204" t="s">
        <v>213</v>
      </c>
      <c r="GI173" s="204" t="s">
        <v>213</v>
      </c>
      <c r="GJ173" s="204" t="s">
        <v>213</v>
      </c>
      <c r="GK173" s="204" t="s">
        <v>213</v>
      </c>
      <c r="GL173" s="204" t="s">
        <v>213</v>
      </c>
      <c r="GM173" s="204" t="s">
        <v>213</v>
      </c>
      <c r="GN173" s="204" t="s">
        <v>213</v>
      </c>
      <c r="GO173" s="204" t="s">
        <v>213</v>
      </c>
      <c r="GP173" s="204" t="s">
        <v>213</v>
      </c>
      <c r="GQ173" s="204" t="s">
        <v>213</v>
      </c>
      <c r="GR173" s="204" t="s">
        <v>213</v>
      </c>
      <c r="GS173" s="204" t="s">
        <v>213</v>
      </c>
      <c r="GT173" s="204" t="s">
        <v>213</v>
      </c>
      <c r="GU173" s="204" t="s">
        <v>213</v>
      </c>
      <c r="GV173" s="204" t="s">
        <v>213</v>
      </c>
      <c r="GW173" s="204" t="s">
        <v>213</v>
      </c>
      <c r="GX173" s="204" t="s">
        <v>213</v>
      </c>
      <c r="GY173" s="204" t="s">
        <v>213</v>
      </c>
      <c r="GZ173" s="204" t="s">
        <v>213</v>
      </c>
      <c r="HA173" s="204" t="s">
        <v>213</v>
      </c>
      <c r="HB173" s="204" t="s">
        <v>213</v>
      </c>
      <c r="HC173" s="204" t="s">
        <v>213</v>
      </c>
      <c r="HD173" s="204" t="s">
        <v>213</v>
      </c>
      <c r="HE173" s="204" t="s">
        <v>213</v>
      </c>
      <c r="HF173" s="204" t="s">
        <v>213</v>
      </c>
      <c r="HG173" s="204" t="s">
        <v>213</v>
      </c>
      <c r="HH173" s="204" t="s">
        <v>213</v>
      </c>
      <c r="HI173" s="204" t="s">
        <v>213</v>
      </c>
      <c r="HJ173" s="204" t="s">
        <v>213</v>
      </c>
      <c r="HK173" s="204" t="s">
        <v>213</v>
      </c>
      <c r="HL173" s="204" t="s">
        <v>213</v>
      </c>
      <c r="HM173" s="204" t="s">
        <v>213</v>
      </c>
      <c r="HN173" s="204" t="s">
        <v>213</v>
      </c>
      <c r="HO173" s="204" t="s">
        <v>213</v>
      </c>
      <c r="HP173" s="204" t="s">
        <v>213</v>
      </c>
      <c r="HQ173" s="204" t="s">
        <v>213</v>
      </c>
      <c r="HR173" s="204" t="s">
        <v>213</v>
      </c>
      <c r="HS173" s="204" t="s">
        <v>213</v>
      </c>
      <c r="HT173" s="204" t="s">
        <v>213</v>
      </c>
      <c r="HU173" s="204" t="s">
        <v>213</v>
      </c>
      <c r="HV173" s="204" t="s">
        <v>213</v>
      </c>
      <c r="HW173" s="204" t="s">
        <v>213</v>
      </c>
      <c r="HX173" s="204" t="s">
        <v>213</v>
      </c>
      <c r="HY173" s="204" t="s">
        <v>213</v>
      </c>
      <c r="HZ173" s="204" t="s">
        <v>213</v>
      </c>
      <c r="IA173" s="204" t="s">
        <v>213</v>
      </c>
      <c r="IB173" s="204" t="s">
        <v>213</v>
      </c>
      <c r="IC173" s="204" t="s">
        <v>213</v>
      </c>
      <c r="ID173" s="204" t="s">
        <v>213</v>
      </c>
      <c r="IE173" s="204" t="s">
        <v>213</v>
      </c>
      <c r="IF173" s="204" t="s">
        <v>213</v>
      </c>
      <c r="IG173" s="204" t="s">
        <v>213</v>
      </c>
      <c r="IH173" s="204" t="s">
        <v>213</v>
      </c>
      <c r="II173" s="204" t="s">
        <v>213</v>
      </c>
      <c r="IJ173" s="204" t="s">
        <v>213</v>
      </c>
      <c r="IK173" s="204" t="s">
        <v>213</v>
      </c>
      <c r="IL173" s="204" t="s">
        <v>213</v>
      </c>
      <c r="IM173" s="204" t="s">
        <v>213</v>
      </c>
      <c r="IN173" s="204" t="s">
        <v>213</v>
      </c>
      <c r="IO173" s="204" t="s">
        <v>213</v>
      </c>
      <c r="IP173" s="204" t="s">
        <v>213</v>
      </c>
      <c r="IQ173" s="204" t="s">
        <v>213</v>
      </c>
      <c r="IR173" s="204" t="s">
        <v>213</v>
      </c>
      <c r="IS173" s="204" t="s">
        <v>213</v>
      </c>
      <c r="IT173" s="204" t="s">
        <v>213</v>
      </c>
      <c r="IU173" s="204" t="s">
        <v>213</v>
      </c>
      <c r="IV173" s="204" t="s">
        <v>213</v>
      </c>
    </row>
    <row r="174" spans="1:256">
      <c r="A174" s="205" t="s">
        <v>258</v>
      </c>
      <c r="B174" s="205" t="s">
        <v>258</v>
      </c>
      <c r="C174" s="205" t="s">
        <v>258</v>
      </c>
      <c r="D174" s="205" t="s">
        <v>258</v>
      </c>
      <c r="E174" s="205" t="s">
        <v>258</v>
      </c>
      <c r="F174" s="205" t="s">
        <v>258</v>
      </c>
      <c r="G174" s="205" t="s">
        <v>258</v>
      </c>
      <c r="H174" s="205" t="s">
        <v>258</v>
      </c>
      <c r="I174" s="205" t="s">
        <v>258</v>
      </c>
      <c r="J174" s="205" t="s">
        <v>258</v>
      </c>
      <c r="K174" s="205" t="s">
        <v>258</v>
      </c>
      <c r="L174" s="205" t="s">
        <v>258</v>
      </c>
      <c r="M174" s="205" t="s">
        <v>258</v>
      </c>
      <c r="N174" s="205" t="s">
        <v>258</v>
      </c>
      <c r="O174" s="205" t="s">
        <v>258</v>
      </c>
      <c r="P174" s="205" t="s">
        <v>258</v>
      </c>
      <c r="Q174" s="205" t="s">
        <v>258</v>
      </c>
      <c r="R174" s="205" t="s">
        <v>258</v>
      </c>
      <c r="S174" s="205" t="s">
        <v>258</v>
      </c>
      <c r="T174" s="205" t="s">
        <v>258</v>
      </c>
      <c r="U174" s="205" t="s">
        <v>258</v>
      </c>
      <c r="V174" s="205" t="s">
        <v>258</v>
      </c>
      <c r="W174" s="205" t="s">
        <v>258</v>
      </c>
      <c r="X174" s="205" t="s">
        <v>258</v>
      </c>
      <c r="Y174" s="205" t="s">
        <v>258</v>
      </c>
      <c r="Z174" s="205" t="s">
        <v>258</v>
      </c>
      <c r="AA174" s="205" t="s">
        <v>258</v>
      </c>
      <c r="AB174" s="205" t="s">
        <v>258</v>
      </c>
      <c r="AC174" s="205" t="s">
        <v>258</v>
      </c>
      <c r="AD174" s="205" t="s">
        <v>258</v>
      </c>
      <c r="AE174" s="205" t="s">
        <v>258</v>
      </c>
      <c r="AF174" s="205" t="s">
        <v>258</v>
      </c>
      <c r="AG174" s="205" t="s">
        <v>258</v>
      </c>
      <c r="AH174" s="205" t="s">
        <v>258</v>
      </c>
      <c r="AI174" s="205" t="s">
        <v>258</v>
      </c>
      <c r="AJ174" s="205" t="s">
        <v>258</v>
      </c>
      <c r="AK174" s="205" t="s">
        <v>258</v>
      </c>
      <c r="AL174" s="205" t="s">
        <v>258</v>
      </c>
      <c r="AM174" s="205" t="s">
        <v>258</v>
      </c>
      <c r="AN174" s="205" t="s">
        <v>258</v>
      </c>
      <c r="AO174" s="205" t="s">
        <v>258</v>
      </c>
      <c r="AP174" s="205" t="s">
        <v>258</v>
      </c>
      <c r="AQ174" s="205" t="s">
        <v>258</v>
      </c>
      <c r="AR174" s="205" t="s">
        <v>258</v>
      </c>
      <c r="AS174" s="205" t="s">
        <v>258</v>
      </c>
      <c r="AT174" s="205" t="s">
        <v>258</v>
      </c>
      <c r="AU174" s="205" t="s">
        <v>258</v>
      </c>
      <c r="AV174" s="205" t="s">
        <v>258</v>
      </c>
      <c r="AW174" s="205" t="s">
        <v>258</v>
      </c>
      <c r="AX174" s="205" t="s">
        <v>258</v>
      </c>
      <c r="AY174" s="205" t="s">
        <v>258</v>
      </c>
      <c r="AZ174" s="205" t="s">
        <v>258</v>
      </c>
      <c r="BA174" s="205" t="s">
        <v>258</v>
      </c>
      <c r="BB174" s="205" t="s">
        <v>258</v>
      </c>
      <c r="BC174" s="205" t="s">
        <v>258</v>
      </c>
      <c r="BD174" s="205" t="s">
        <v>258</v>
      </c>
      <c r="BE174" s="205" t="s">
        <v>258</v>
      </c>
      <c r="BF174" s="205" t="s">
        <v>258</v>
      </c>
      <c r="BG174" s="205" t="s">
        <v>258</v>
      </c>
      <c r="BH174" s="205" t="s">
        <v>258</v>
      </c>
      <c r="BI174" s="205" t="s">
        <v>258</v>
      </c>
      <c r="BJ174" s="205" t="s">
        <v>258</v>
      </c>
      <c r="BK174" s="205" t="s">
        <v>258</v>
      </c>
      <c r="BL174" s="205" t="s">
        <v>258</v>
      </c>
      <c r="BM174" s="205" t="s">
        <v>258</v>
      </c>
      <c r="BN174" s="205" t="s">
        <v>258</v>
      </c>
      <c r="BO174" s="205" t="s">
        <v>258</v>
      </c>
      <c r="BP174" s="205" t="s">
        <v>258</v>
      </c>
      <c r="BQ174" s="205" t="s">
        <v>258</v>
      </c>
      <c r="BR174" s="205" t="s">
        <v>258</v>
      </c>
      <c r="BS174" s="205" t="s">
        <v>258</v>
      </c>
      <c r="BT174" s="205" t="s">
        <v>258</v>
      </c>
      <c r="BU174" s="205" t="s">
        <v>258</v>
      </c>
      <c r="BV174" s="205" t="s">
        <v>258</v>
      </c>
      <c r="BW174" s="205" t="s">
        <v>258</v>
      </c>
      <c r="BX174" s="205" t="s">
        <v>258</v>
      </c>
      <c r="BY174" s="205" t="s">
        <v>258</v>
      </c>
      <c r="BZ174" s="205" t="s">
        <v>258</v>
      </c>
      <c r="CA174" s="205" t="s">
        <v>258</v>
      </c>
      <c r="CB174" s="205" t="s">
        <v>258</v>
      </c>
      <c r="CC174" s="205" t="s">
        <v>258</v>
      </c>
      <c r="CD174" s="205" t="s">
        <v>258</v>
      </c>
      <c r="CE174" s="205" t="s">
        <v>258</v>
      </c>
      <c r="CF174" s="205" t="s">
        <v>258</v>
      </c>
      <c r="CG174" s="205" t="s">
        <v>258</v>
      </c>
      <c r="CH174" s="205" t="s">
        <v>258</v>
      </c>
      <c r="CI174" s="205" t="s">
        <v>258</v>
      </c>
      <c r="CJ174" s="205" t="s">
        <v>258</v>
      </c>
      <c r="CK174" s="205" t="s">
        <v>258</v>
      </c>
      <c r="CL174" s="205" t="s">
        <v>258</v>
      </c>
      <c r="CM174" s="205" t="s">
        <v>258</v>
      </c>
      <c r="CN174" s="205" t="s">
        <v>258</v>
      </c>
      <c r="CO174" s="205" t="s">
        <v>258</v>
      </c>
      <c r="CP174" s="205" t="s">
        <v>258</v>
      </c>
      <c r="CQ174" s="205" t="s">
        <v>258</v>
      </c>
      <c r="CR174" s="205" t="s">
        <v>258</v>
      </c>
      <c r="CS174" s="205" t="s">
        <v>258</v>
      </c>
      <c r="CT174" s="205" t="s">
        <v>258</v>
      </c>
      <c r="CU174" s="205" t="s">
        <v>258</v>
      </c>
      <c r="CV174" s="205" t="s">
        <v>258</v>
      </c>
      <c r="CW174" s="205" t="s">
        <v>258</v>
      </c>
      <c r="CX174" s="205" t="s">
        <v>258</v>
      </c>
      <c r="CY174" s="205" t="s">
        <v>258</v>
      </c>
      <c r="CZ174" s="205" t="s">
        <v>258</v>
      </c>
      <c r="DA174" s="205" t="s">
        <v>258</v>
      </c>
      <c r="DB174" s="205" t="s">
        <v>258</v>
      </c>
      <c r="DC174" s="205" t="s">
        <v>258</v>
      </c>
      <c r="DD174" s="205" t="s">
        <v>258</v>
      </c>
      <c r="DE174" s="205" t="s">
        <v>258</v>
      </c>
      <c r="DF174" s="205" t="s">
        <v>258</v>
      </c>
      <c r="DG174" s="205" t="s">
        <v>258</v>
      </c>
      <c r="DH174" s="205" t="s">
        <v>258</v>
      </c>
      <c r="DI174" s="205" t="s">
        <v>258</v>
      </c>
      <c r="DJ174" s="205" t="s">
        <v>258</v>
      </c>
      <c r="DK174" s="205" t="s">
        <v>258</v>
      </c>
      <c r="DL174" s="205" t="s">
        <v>258</v>
      </c>
      <c r="DM174" s="205" t="s">
        <v>258</v>
      </c>
      <c r="DN174" s="205" t="s">
        <v>258</v>
      </c>
      <c r="DO174" s="205" t="s">
        <v>258</v>
      </c>
      <c r="DP174" s="205" t="s">
        <v>258</v>
      </c>
      <c r="DQ174" s="205" t="s">
        <v>258</v>
      </c>
      <c r="DR174" s="205" t="s">
        <v>258</v>
      </c>
      <c r="DS174" s="205" t="s">
        <v>258</v>
      </c>
      <c r="DT174" s="205" t="s">
        <v>258</v>
      </c>
      <c r="DU174" s="205" t="s">
        <v>258</v>
      </c>
      <c r="DV174" s="205" t="s">
        <v>258</v>
      </c>
      <c r="DW174" s="205" t="s">
        <v>258</v>
      </c>
      <c r="DX174" s="205" t="s">
        <v>258</v>
      </c>
      <c r="DY174" s="205" t="s">
        <v>258</v>
      </c>
      <c r="DZ174" s="205" t="s">
        <v>258</v>
      </c>
      <c r="EA174" s="205" t="s">
        <v>258</v>
      </c>
      <c r="EB174" s="205" t="s">
        <v>258</v>
      </c>
      <c r="EC174" s="205" t="s">
        <v>258</v>
      </c>
      <c r="ED174" s="205" t="s">
        <v>258</v>
      </c>
      <c r="EE174" s="205" t="s">
        <v>258</v>
      </c>
      <c r="EF174" s="205" t="s">
        <v>258</v>
      </c>
      <c r="EG174" s="205" t="s">
        <v>258</v>
      </c>
      <c r="EH174" s="205" t="s">
        <v>258</v>
      </c>
      <c r="EI174" s="205" t="s">
        <v>258</v>
      </c>
      <c r="EJ174" s="205" t="s">
        <v>258</v>
      </c>
      <c r="EK174" s="205" t="s">
        <v>258</v>
      </c>
      <c r="EL174" s="205" t="s">
        <v>258</v>
      </c>
      <c r="EM174" s="205" t="s">
        <v>258</v>
      </c>
      <c r="EN174" s="205" t="s">
        <v>258</v>
      </c>
      <c r="EO174" s="205" t="s">
        <v>258</v>
      </c>
      <c r="EP174" s="205" t="s">
        <v>258</v>
      </c>
      <c r="EQ174" s="205" t="s">
        <v>258</v>
      </c>
      <c r="ER174" s="205" t="s">
        <v>258</v>
      </c>
      <c r="ES174" s="205" t="s">
        <v>258</v>
      </c>
      <c r="ET174" s="205" t="s">
        <v>258</v>
      </c>
      <c r="EU174" s="205" t="s">
        <v>258</v>
      </c>
      <c r="EV174" s="205" t="s">
        <v>258</v>
      </c>
      <c r="EW174" s="205" t="s">
        <v>258</v>
      </c>
      <c r="EX174" s="205" t="s">
        <v>258</v>
      </c>
      <c r="EY174" s="205" t="s">
        <v>258</v>
      </c>
      <c r="EZ174" s="205" t="s">
        <v>258</v>
      </c>
      <c r="FA174" s="205" t="s">
        <v>258</v>
      </c>
      <c r="FB174" s="205" t="s">
        <v>258</v>
      </c>
      <c r="FC174" s="205" t="s">
        <v>258</v>
      </c>
      <c r="FD174" s="205" t="s">
        <v>258</v>
      </c>
      <c r="FE174" s="205" t="s">
        <v>258</v>
      </c>
      <c r="FF174" s="205" t="s">
        <v>258</v>
      </c>
      <c r="FG174" s="205" t="s">
        <v>258</v>
      </c>
      <c r="FH174" s="205" t="s">
        <v>258</v>
      </c>
      <c r="FI174" s="205" t="s">
        <v>258</v>
      </c>
      <c r="FJ174" s="205" t="s">
        <v>258</v>
      </c>
      <c r="FK174" s="205" t="s">
        <v>258</v>
      </c>
      <c r="FL174" s="205" t="s">
        <v>258</v>
      </c>
      <c r="FM174" s="205" t="s">
        <v>258</v>
      </c>
      <c r="FN174" s="205" t="s">
        <v>258</v>
      </c>
      <c r="FO174" s="205" t="s">
        <v>258</v>
      </c>
      <c r="FP174" s="205" t="s">
        <v>258</v>
      </c>
      <c r="FQ174" s="205" t="s">
        <v>258</v>
      </c>
      <c r="FR174" s="205" t="s">
        <v>258</v>
      </c>
      <c r="FS174" s="205" t="s">
        <v>258</v>
      </c>
      <c r="FT174" s="205" t="s">
        <v>258</v>
      </c>
      <c r="FU174" s="205" t="s">
        <v>258</v>
      </c>
      <c r="FV174" s="205" t="s">
        <v>258</v>
      </c>
      <c r="FW174" s="205" t="s">
        <v>258</v>
      </c>
      <c r="FX174" s="205" t="s">
        <v>258</v>
      </c>
      <c r="FY174" s="205" t="s">
        <v>258</v>
      </c>
      <c r="FZ174" s="205" t="s">
        <v>258</v>
      </c>
      <c r="GA174" s="205" t="s">
        <v>258</v>
      </c>
      <c r="GB174" s="205" t="s">
        <v>258</v>
      </c>
      <c r="GC174" s="205" t="s">
        <v>258</v>
      </c>
      <c r="GD174" s="205" t="s">
        <v>258</v>
      </c>
      <c r="GE174" s="205" t="s">
        <v>258</v>
      </c>
      <c r="GF174" s="205" t="s">
        <v>258</v>
      </c>
      <c r="GG174" s="205" t="s">
        <v>258</v>
      </c>
      <c r="GH174" s="205" t="s">
        <v>258</v>
      </c>
      <c r="GI174" s="205" t="s">
        <v>258</v>
      </c>
      <c r="GJ174" s="205" t="s">
        <v>258</v>
      </c>
      <c r="GK174" s="205" t="s">
        <v>258</v>
      </c>
      <c r="GL174" s="205" t="s">
        <v>258</v>
      </c>
      <c r="GM174" s="205" t="s">
        <v>258</v>
      </c>
      <c r="GN174" s="205" t="s">
        <v>258</v>
      </c>
      <c r="GO174" s="205" t="s">
        <v>258</v>
      </c>
      <c r="GP174" s="205" t="s">
        <v>258</v>
      </c>
      <c r="GQ174" s="205" t="s">
        <v>258</v>
      </c>
      <c r="GR174" s="205" t="s">
        <v>258</v>
      </c>
      <c r="GS174" s="205" t="s">
        <v>258</v>
      </c>
      <c r="GT174" s="205" t="s">
        <v>258</v>
      </c>
      <c r="GU174" s="205" t="s">
        <v>258</v>
      </c>
      <c r="GV174" s="205" t="s">
        <v>258</v>
      </c>
      <c r="GW174" s="205" t="s">
        <v>258</v>
      </c>
      <c r="GX174" s="205" t="s">
        <v>258</v>
      </c>
      <c r="GY174" s="205" t="s">
        <v>258</v>
      </c>
      <c r="GZ174" s="205" t="s">
        <v>258</v>
      </c>
      <c r="HA174" s="205" t="s">
        <v>258</v>
      </c>
      <c r="HB174" s="205" t="s">
        <v>258</v>
      </c>
      <c r="HC174" s="205" t="s">
        <v>258</v>
      </c>
      <c r="HD174" s="205" t="s">
        <v>258</v>
      </c>
      <c r="HE174" s="205" t="s">
        <v>258</v>
      </c>
      <c r="HF174" s="205" t="s">
        <v>258</v>
      </c>
      <c r="HG174" s="205" t="s">
        <v>258</v>
      </c>
      <c r="HH174" s="205" t="s">
        <v>258</v>
      </c>
      <c r="HI174" s="205" t="s">
        <v>258</v>
      </c>
      <c r="HJ174" s="205" t="s">
        <v>258</v>
      </c>
      <c r="HK174" s="205" t="s">
        <v>258</v>
      </c>
      <c r="HL174" s="205" t="s">
        <v>258</v>
      </c>
      <c r="HM174" s="205" t="s">
        <v>258</v>
      </c>
      <c r="HN174" s="205" t="s">
        <v>258</v>
      </c>
      <c r="HO174" s="205" t="s">
        <v>258</v>
      </c>
      <c r="HP174" s="205" t="s">
        <v>258</v>
      </c>
      <c r="HQ174" s="205" t="s">
        <v>258</v>
      </c>
      <c r="HR174" s="205" t="s">
        <v>258</v>
      </c>
      <c r="HS174" s="205" t="s">
        <v>258</v>
      </c>
      <c r="HT174" s="205" t="s">
        <v>258</v>
      </c>
      <c r="HU174" s="205" t="s">
        <v>258</v>
      </c>
      <c r="HV174" s="205" t="s">
        <v>258</v>
      </c>
      <c r="HW174" s="205" t="s">
        <v>258</v>
      </c>
      <c r="HX174" s="205" t="s">
        <v>258</v>
      </c>
      <c r="HY174" s="205" t="s">
        <v>258</v>
      </c>
      <c r="HZ174" s="205" t="s">
        <v>258</v>
      </c>
      <c r="IA174" s="205" t="s">
        <v>258</v>
      </c>
      <c r="IB174" s="205" t="s">
        <v>258</v>
      </c>
      <c r="IC174" s="205" t="s">
        <v>258</v>
      </c>
      <c r="ID174" s="205" t="s">
        <v>258</v>
      </c>
      <c r="IE174" s="205" t="s">
        <v>258</v>
      </c>
      <c r="IF174" s="205" t="s">
        <v>258</v>
      </c>
      <c r="IG174" s="205" t="s">
        <v>258</v>
      </c>
      <c r="IH174" s="205" t="s">
        <v>258</v>
      </c>
      <c r="II174" s="205" t="s">
        <v>258</v>
      </c>
      <c r="IJ174" s="205" t="s">
        <v>258</v>
      </c>
      <c r="IK174" s="205" t="s">
        <v>258</v>
      </c>
      <c r="IL174" s="205" t="s">
        <v>258</v>
      </c>
      <c r="IM174" s="205" t="s">
        <v>258</v>
      </c>
      <c r="IN174" s="205" t="s">
        <v>258</v>
      </c>
      <c r="IO174" s="205" t="s">
        <v>258</v>
      </c>
      <c r="IP174" s="205" t="s">
        <v>258</v>
      </c>
      <c r="IQ174" s="205" t="s">
        <v>258</v>
      </c>
      <c r="IR174" s="205" t="s">
        <v>258</v>
      </c>
      <c r="IS174" s="205" t="s">
        <v>258</v>
      </c>
      <c r="IT174" s="205" t="s">
        <v>258</v>
      </c>
      <c r="IU174" s="205" t="s">
        <v>258</v>
      </c>
      <c r="IV174" s="205" t="s">
        <v>258</v>
      </c>
    </row>
    <row r="175" spans="1:256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6"/>
      <c r="DM175" s="206"/>
      <c r="DN175" s="206"/>
      <c r="DO175" s="206"/>
      <c r="DP175" s="206"/>
      <c r="DQ175" s="206"/>
      <c r="DR175" s="206"/>
      <c r="DS175" s="206"/>
      <c r="DT175" s="206"/>
      <c r="DU175" s="206"/>
      <c r="DV175" s="206"/>
      <c r="DW175" s="206"/>
      <c r="DX175" s="206"/>
      <c r="DY175" s="206"/>
      <c r="DZ175" s="206"/>
      <c r="EA175" s="206"/>
      <c r="EB175" s="206"/>
      <c r="EC175" s="206"/>
      <c r="ED175" s="206"/>
      <c r="EE175" s="206"/>
      <c r="EF175" s="206"/>
      <c r="EG175" s="206"/>
      <c r="EH175" s="206"/>
      <c r="EI175" s="206"/>
      <c r="EJ175" s="206"/>
      <c r="EK175" s="206"/>
      <c r="EL175" s="206"/>
      <c r="EM175" s="206"/>
      <c r="EN175" s="206"/>
      <c r="EO175" s="206"/>
      <c r="EP175" s="206"/>
      <c r="EQ175" s="206"/>
      <c r="ER175" s="206"/>
      <c r="ES175" s="206"/>
      <c r="ET175" s="206"/>
      <c r="EU175" s="206"/>
      <c r="EV175" s="206"/>
      <c r="EW175" s="206"/>
      <c r="EX175" s="206"/>
      <c r="EY175" s="206"/>
      <c r="EZ175" s="206"/>
      <c r="FA175" s="206"/>
      <c r="FB175" s="206"/>
      <c r="FC175" s="206"/>
      <c r="FD175" s="206"/>
      <c r="FE175" s="206"/>
      <c r="FF175" s="206"/>
      <c r="FG175" s="206"/>
      <c r="FH175" s="206"/>
      <c r="FI175" s="206"/>
      <c r="FJ175" s="206"/>
      <c r="FK175" s="206"/>
      <c r="FL175" s="206"/>
      <c r="FM175" s="206"/>
      <c r="FN175" s="206"/>
      <c r="FO175" s="206"/>
      <c r="FP175" s="206"/>
      <c r="FQ175" s="206"/>
      <c r="FR175" s="206"/>
      <c r="FS175" s="206"/>
      <c r="FT175" s="206"/>
      <c r="FU175" s="206"/>
      <c r="FV175" s="206"/>
      <c r="FW175" s="206"/>
      <c r="FX175" s="206"/>
      <c r="FY175" s="206"/>
      <c r="FZ175" s="206"/>
      <c r="GA175" s="206"/>
      <c r="GB175" s="206"/>
      <c r="GC175" s="206"/>
      <c r="GD175" s="206"/>
      <c r="GE175" s="206"/>
      <c r="GF175" s="206"/>
      <c r="GG175" s="206"/>
      <c r="GH175" s="206"/>
      <c r="GI175" s="206"/>
      <c r="GJ175" s="206"/>
      <c r="GK175" s="206"/>
      <c r="GL175" s="206"/>
      <c r="GM175" s="206"/>
      <c r="GN175" s="206"/>
      <c r="GO175" s="206"/>
      <c r="GP175" s="206"/>
      <c r="GQ175" s="206"/>
      <c r="GR175" s="206"/>
      <c r="GS175" s="206"/>
      <c r="GT175" s="206"/>
      <c r="GU175" s="206"/>
      <c r="GV175" s="206"/>
      <c r="GW175" s="206"/>
      <c r="GX175" s="206"/>
      <c r="GY175" s="206"/>
      <c r="GZ175" s="206"/>
      <c r="HA175" s="206"/>
      <c r="HB175" s="206"/>
      <c r="HC175" s="206"/>
      <c r="HD175" s="206"/>
      <c r="HE175" s="206"/>
      <c r="HF175" s="206"/>
      <c r="HG175" s="206"/>
      <c r="HH175" s="206"/>
      <c r="HI175" s="206"/>
      <c r="HJ175" s="206"/>
      <c r="HK175" s="206"/>
      <c r="HL175" s="206"/>
      <c r="HM175" s="206"/>
      <c r="HN175" s="206"/>
      <c r="HO175" s="206"/>
      <c r="HP175" s="206"/>
      <c r="HQ175" s="206"/>
      <c r="HR175" s="206"/>
      <c r="HS175" s="206"/>
      <c r="HT175" s="206"/>
      <c r="HU175" s="206"/>
      <c r="HV175" s="206"/>
      <c r="HW175" s="206"/>
      <c r="HX175" s="206"/>
      <c r="HY175" s="206"/>
      <c r="HZ175" s="206"/>
      <c r="IA175" s="206"/>
      <c r="IB175" s="206"/>
      <c r="IC175" s="206"/>
      <c r="ID175" s="206"/>
      <c r="IE175" s="206"/>
      <c r="IF175" s="206"/>
      <c r="IG175" s="206"/>
      <c r="IH175" s="206"/>
      <c r="II175" s="206"/>
      <c r="IJ175" s="206"/>
      <c r="IK175" s="206"/>
      <c r="IL175" s="206"/>
      <c r="IM175" s="206"/>
      <c r="IN175" s="206"/>
      <c r="IO175" s="206"/>
      <c r="IP175" s="206"/>
      <c r="IQ175" s="206"/>
      <c r="IR175" s="206"/>
      <c r="IS175" s="206"/>
      <c r="IT175" s="206"/>
      <c r="IU175" s="206"/>
      <c r="IV175" s="206"/>
    </row>
    <row r="176" spans="1:256">
      <c r="A176" s="206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  <c r="DJ176" s="206"/>
      <c r="DK176" s="206"/>
      <c r="DL176" s="206"/>
      <c r="DM176" s="206"/>
      <c r="DN176" s="206"/>
      <c r="DO176" s="206"/>
      <c r="DP176" s="206"/>
      <c r="DQ176" s="206"/>
      <c r="DR176" s="206"/>
      <c r="DS176" s="206"/>
      <c r="DT176" s="206"/>
      <c r="DU176" s="206"/>
      <c r="DV176" s="206"/>
      <c r="DW176" s="206"/>
      <c r="DX176" s="206"/>
      <c r="DY176" s="206"/>
      <c r="DZ176" s="206"/>
      <c r="EA176" s="206"/>
      <c r="EB176" s="206"/>
      <c r="EC176" s="206"/>
      <c r="ED176" s="206"/>
      <c r="EE176" s="206"/>
      <c r="EF176" s="206"/>
      <c r="EG176" s="206"/>
      <c r="EH176" s="206"/>
      <c r="EI176" s="206"/>
      <c r="EJ176" s="206"/>
      <c r="EK176" s="206"/>
      <c r="EL176" s="206"/>
      <c r="EM176" s="206"/>
      <c r="EN176" s="206"/>
      <c r="EO176" s="206"/>
      <c r="EP176" s="206"/>
      <c r="EQ176" s="206"/>
      <c r="ER176" s="206"/>
      <c r="ES176" s="206"/>
      <c r="ET176" s="206"/>
      <c r="EU176" s="206"/>
      <c r="EV176" s="206"/>
      <c r="EW176" s="206"/>
      <c r="EX176" s="206"/>
      <c r="EY176" s="206"/>
      <c r="EZ176" s="206"/>
      <c r="FA176" s="206"/>
      <c r="FB176" s="206"/>
      <c r="FC176" s="206"/>
      <c r="FD176" s="206"/>
      <c r="FE176" s="206"/>
      <c r="FF176" s="206"/>
      <c r="FG176" s="206"/>
      <c r="FH176" s="206"/>
      <c r="FI176" s="206"/>
      <c r="FJ176" s="206"/>
      <c r="FK176" s="206"/>
      <c r="FL176" s="206"/>
      <c r="FM176" s="206"/>
      <c r="FN176" s="206"/>
      <c r="FO176" s="206"/>
      <c r="FP176" s="206"/>
      <c r="FQ176" s="206"/>
      <c r="FR176" s="206"/>
      <c r="FS176" s="206"/>
      <c r="FT176" s="206"/>
      <c r="FU176" s="206"/>
      <c r="FV176" s="206"/>
      <c r="FW176" s="206"/>
      <c r="FX176" s="206"/>
      <c r="FY176" s="206"/>
      <c r="FZ176" s="206"/>
      <c r="GA176" s="206"/>
      <c r="GB176" s="206"/>
      <c r="GC176" s="206"/>
      <c r="GD176" s="206"/>
      <c r="GE176" s="206"/>
      <c r="GF176" s="206"/>
      <c r="GG176" s="206"/>
      <c r="GH176" s="206"/>
      <c r="GI176" s="206"/>
      <c r="GJ176" s="206"/>
      <c r="GK176" s="206"/>
      <c r="GL176" s="206"/>
      <c r="GM176" s="206"/>
      <c r="GN176" s="206"/>
      <c r="GO176" s="206"/>
      <c r="GP176" s="206"/>
      <c r="GQ176" s="206"/>
      <c r="GR176" s="206"/>
      <c r="GS176" s="206"/>
      <c r="GT176" s="206"/>
      <c r="GU176" s="206"/>
      <c r="GV176" s="206"/>
      <c r="GW176" s="206"/>
      <c r="GX176" s="206"/>
      <c r="GY176" s="206"/>
      <c r="GZ176" s="206"/>
      <c r="HA176" s="206"/>
      <c r="HB176" s="206"/>
      <c r="HC176" s="206"/>
      <c r="HD176" s="206"/>
      <c r="HE176" s="206"/>
      <c r="HF176" s="206"/>
      <c r="HG176" s="206"/>
      <c r="HH176" s="206"/>
      <c r="HI176" s="206"/>
      <c r="HJ176" s="206"/>
      <c r="HK176" s="206"/>
      <c r="HL176" s="206"/>
      <c r="HM176" s="206"/>
      <c r="HN176" s="206"/>
      <c r="HO176" s="206"/>
      <c r="HP176" s="206"/>
      <c r="HQ176" s="206"/>
      <c r="HR176" s="206"/>
      <c r="HS176" s="206"/>
      <c r="HT176" s="206"/>
      <c r="HU176" s="206"/>
      <c r="HV176" s="206"/>
      <c r="HW176" s="206"/>
      <c r="HX176" s="206"/>
      <c r="HY176" s="206"/>
      <c r="HZ176" s="206"/>
      <c r="IA176" s="206"/>
      <c r="IB176" s="206"/>
      <c r="IC176" s="206"/>
      <c r="ID176" s="206"/>
      <c r="IE176" s="206"/>
      <c r="IF176" s="206"/>
      <c r="IG176" s="206"/>
      <c r="IH176" s="206"/>
      <c r="II176" s="206"/>
      <c r="IJ176" s="206"/>
      <c r="IK176" s="206"/>
      <c r="IL176" s="206"/>
      <c r="IM176" s="206"/>
      <c r="IN176" s="206"/>
      <c r="IO176" s="206"/>
      <c r="IP176" s="206"/>
      <c r="IQ176" s="206"/>
      <c r="IR176" s="206"/>
      <c r="IS176" s="206"/>
      <c r="IT176" s="206"/>
      <c r="IU176" s="206"/>
      <c r="IV176" s="206"/>
    </row>
    <row r="177" spans="1:256">
      <c r="A177" s="206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6"/>
      <c r="DB177" s="206"/>
      <c r="DC177" s="206"/>
      <c r="DD177" s="206"/>
      <c r="DE177" s="206"/>
      <c r="DF177" s="206"/>
      <c r="DG177" s="206"/>
      <c r="DH177" s="206"/>
      <c r="DI177" s="206"/>
      <c r="DJ177" s="206"/>
      <c r="DK177" s="206"/>
      <c r="DL177" s="206"/>
      <c r="DM177" s="206"/>
      <c r="DN177" s="206"/>
      <c r="DO177" s="206"/>
      <c r="DP177" s="206"/>
      <c r="DQ177" s="206"/>
      <c r="DR177" s="206"/>
      <c r="DS177" s="206"/>
      <c r="DT177" s="206"/>
      <c r="DU177" s="206"/>
      <c r="DV177" s="206"/>
      <c r="DW177" s="206"/>
      <c r="DX177" s="206"/>
      <c r="DY177" s="206"/>
      <c r="DZ177" s="206"/>
      <c r="EA177" s="206"/>
      <c r="EB177" s="206"/>
      <c r="EC177" s="206"/>
      <c r="ED177" s="206"/>
      <c r="EE177" s="206"/>
      <c r="EF177" s="206"/>
      <c r="EG177" s="206"/>
      <c r="EH177" s="206"/>
      <c r="EI177" s="206"/>
      <c r="EJ177" s="206"/>
      <c r="EK177" s="206"/>
      <c r="EL177" s="206"/>
      <c r="EM177" s="206"/>
      <c r="EN177" s="206"/>
      <c r="EO177" s="206"/>
      <c r="EP177" s="206"/>
      <c r="EQ177" s="206"/>
      <c r="ER177" s="206"/>
      <c r="ES177" s="206"/>
      <c r="ET177" s="206"/>
      <c r="EU177" s="206"/>
      <c r="EV177" s="206"/>
      <c r="EW177" s="206"/>
      <c r="EX177" s="206"/>
      <c r="EY177" s="206"/>
      <c r="EZ177" s="206"/>
      <c r="FA177" s="206"/>
      <c r="FB177" s="206"/>
      <c r="FC177" s="206"/>
      <c r="FD177" s="206"/>
      <c r="FE177" s="206"/>
      <c r="FF177" s="206"/>
      <c r="FG177" s="206"/>
      <c r="FH177" s="206"/>
      <c r="FI177" s="206"/>
      <c r="FJ177" s="206"/>
      <c r="FK177" s="206"/>
      <c r="FL177" s="206"/>
      <c r="FM177" s="206"/>
      <c r="FN177" s="206"/>
      <c r="FO177" s="206"/>
      <c r="FP177" s="206"/>
      <c r="FQ177" s="206"/>
      <c r="FR177" s="206"/>
      <c r="FS177" s="206"/>
      <c r="FT177" s="206"/>
      <c r="FU177" s="206"/>
      <c r="FV177" s="206"/>
      <c r="FW177" s="206"/>
      <c r="FX177" s="206"/>
      <c r="FY177" s="206"/>
      <c r="FZ177" s="206"/>
      <c r="GA177" s="206"/>
      <c r="GB177" s="206"/>
      <c r="GC177" s="206"/>
      <c r="GD177" s="206"/>
      <c r="GE177" s="206"/>
      <c r="GF177" s="206"/>
      <c r="GG177" s="206"/>
      <c r="GH177" s="206"/>
      <c r="GI177" s="206"/>
      <c r="GJ177" s="206"/>
      <c r="GK177" s="206"/>
      <c r="GL177" s="206"/>
      <c r="GM177" s="206"/>
      <c r="GN177" s="206"/>
      <c r="GO177" s="206"/>
      <c r="GP177" s="206"/>
      <c r="GQ177" s="206"/>
      <c r="GR177" s="206"/>
      <c r="GS177" s="206"/>
      <c r="GT177" s="206"/>
      <c r="GU177" s="206"/>
      <c r="GV177" s="206"/>
      <c r="GW177" s="206"/>
      <c r="GX177" s="206"/>
      <c r="GY177" s="206"/>
      <c r="GZ177" s="206"/>
      <c r="HA177" s="206"/>
      <c r="HB177" s="206"/>
      <c r="HC177" s="206"/>
      <c r="HD177" s="206"/>
      <c r="HE177" s="206"/>
      <c r="HF177" s="206"/>
      <c r="HG177" s="206"/>
      <c r="HH177" s="206"/>
      <c r="HI177" s="206"/>
      <c r="HJ177" s="206"/>
      <c r="HK177" s="206"/>
      <c r="HL177" s="206"/>
      <c r="HM177" s="206"/>
      <c r="HN177" s="206"/>
      <c r="HO177" s="206"/>
      <c r="HP177" s="206"/>
      <c r="HQ177" s="206"/>
      <c r="HR177" s="206"/>
      <c r="HS177" s="206"/>
      <c r="HT177" s="206"/>
      <c r="HU177" s="206"/>
      <c r="HV177" s="206"/>
      <c r="HW177" s="206"/>
      <c r="HX177" s="206"/>
      <c r="HY177" s="206"/>
      <c r="HZ177" s="206"/>
      <c r="IA177" s="206"/>
      <c r="IB177" s="206"/>
      <c r="IC177" s="206"/>
      <c r="ID177" s="206"/>
      <c r="IE177" s="206"/>
      <c r="IF177" s="206"/>
      <c r="IG177" s="206"/>
      <c r="IH177" s="206"/>
      <c r="II177" s="206"/>
      <c r="IJ177" s="206"/>
      <c r="IK177" s="206"/>
      <c r="IL177" s="206"/>
      <c r="IM177" s="206"/>
      <c r="IN177" s="206"/>
      <c r="IO177" s="206"/>
      <c r="IP177" s="206"/>
      <c r="IQ177" s="206"/>
      <c r="IR177" s="206"/>
      <c r="IS177" s="206"/>
      <c r="IT177" s="206"/>
      <c r="IU177" s="206"/>
      <c r="IV177" s="206"/>
    </row>
    <row r="178" spans="1:256">
      <c r="A178" s="206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  <c r="DJ178" s="206"/>
      <c r="DK178" s="206"/>
      <c r="DL178" s="206"/>
      <c r="DM178" s="206"/>
      <c r="DN178" s="206"/>
      <c r="DO178" s="206"/>
      <c r="DP178" s="206"/>
      <c r="DQ178" s="206"/>
      <c r="DR178" s="206"/>
      <c r="DS178" s="206"/>
      <c r="DT178" s="206"/>
      <c r="DU178" s="206"/>
      <c r="DV178" s="206"/>
      <c r="DW178" s="206"/>
      <c r="DX178" s="206"/>
      <c r="DY178" s="206"/>
      <c r="DZ178" s="206"/>
      <c r="EA178" s="206"/>
      <c r="EB178" s="206"/>
      <c r="EC178" s="206"/>
      <c r="ED178" s="206"/>
      <c r="EE178" s="206"/>
      <c r="EF178" s="206"/>
      <c r="EG178" s="206"/>
      <c r="EH178" s="206"/>
      <c r="EI178" s="206"/>
      <c r="EJ178" s="206"/>
      <c r="EK178" s="206"/>
      <c r="EL178" s="206"/>
      <c r="EM178" s="206"/>
      <c r="EN178" s="206"/>
      <c r="EO178" s="206"/>
      <c r="EP178" s="206"/>
      <c r="EQ178" s="206"/>
      <c r="ER178" s="206"/>
      <c r="ES178" s="206"/>
      <c r="ET178" s="206"/>
      <c r="EU178" s="206"/>
      <c r="EV178" s="206"/>
      <c r="EW178" s="206"/>
      <c r="EX178" s="206"/>
      <c r="EY178" s="206"/>
      <c r="EZ178" s="206"/>
      <c r="FA178" s="206"/>
      <c r="FB178" s="206"/>
      <c r="FC178" s="206"/>
      <c r="FD178" s="206"/>
      <c r="FE178" s="206"/>
      <c r="FF178" s="206"/>
      <c r="FG178" s="206"/>
      <c r="FH178" s="206"/>
      <c r="FI178" s="206"/>
      <c r="FJ178" s="206"/>
      <c r="FK178" s="206"/>
      <c r="FL178" s="206"/>
      <c r="FM178" s="206"/>
      <c r="FN178" s="206"/>
      <c r="FO178" s="206"/>
      <c r="FP178" s="206"/>
      <c r="FQ178" s="206"/>
      <c r="FR178" s="206"/>
      <c r="FS178" s="206"/>
      <c r="FT178" s="206"/>
      <c r="FU178" s="206"/>
      <c r="FV178" s="206"/>
      <c r="FW178" s="206"/>
      <c r="FX178" s="206"/>
      <c r="FY178" s="206"/>
      <c r="FZ178" s="206"/>
      <c r="GA178" s="206"/>
      <c r="GB178" s="206"/>
      <c r="GC178" s="206"/>
      <c r="GD178" s="206"/>
      <c r="GE178" s="206"/>
      <c r="GF178" s="206"/>
      <c r="GG178" s="206"/>
      <c r="GH178" s="206"/>
      <c r="GI178" s="206"/>
      <c r="GJ178" s="206"/>
      <c r="GK178" s="206"/>
      <c r="GL178" s="206"/>
      <c r="GM178" s="206"/>
      <c r="GN178" s="206"/>
      <c r="GO178" s="206"/>
      <c r="GP178" s="206"/>
      <c r="GQ178" s="206"/>
      <c r="GR178" s="206"/>
      <c r="GS178" s="206"/>
      <c r="GT178" s="206"/>
      <c r="GU178" s="206"/>
      <c r="GV178" s="206"/>
      <c r="GW178" s="206"/>
      <c r="GX178" s="206"/>
      <c r="GY178" s="206"/>
      <c r="GZ178" s="206"/>
      <c r="HA178" s="206"/>
      <c r="HB178" s="206"/>
      <c r="HC178" s="206"/>
      <c r="HD178" s="206"/>
      <c r="HE178" s="206"/>
      <c r="HF178" s="206"/>
      <c r="HG178" s="206"/>
      <c r="HH178" s="206"/>
      <c r="HI178" s="206"/>
      <c r="HJ178" s="206"/>
      <c r="HK178" s="206"/>
      <c r="HL178" s="206"/>
      <c r="HM178" s="206"/>
      <c r="HN178" s="206"/>
      <c r="HO178" s="206"/>
      <c r="HP178" s="206"/>
      <c r="HQ178" s="206"/>
      <c r="HR178" s="206"/>
      <c r="HS178" s="206"/>
      <c r="HT178" s="206"/>
      <c r="HU178" s="206"/>
      <c r="HV178" s="206"/>
      <c r="HW178" s="206"/>
      <c r="HX178" s="206"/>
      <c r="HY178" s="206"/>
      <c r="HZ178" s="206"/>
      <c r="IA178" s="206"/>
      <c r="IB178" s="206"/>
      <c r="IC178" s="206"/>
      <c r="ID178" s="206"/>
      <c r="IE178" s="206"/>
      <c r="IF178" s="206"/>
      <c r="IG178" s="206"/>
      <c r="IH178" s="206"/>
      <c r="II178" s="206"/>
      <c r="IJ178" s="206"/>
      <c r="IK178" s="206"/>
      <c r="IL178" s="206"/>
      <c r="IM178" s="206"/>
      <c r="IN178" s="206"/>
      <c r="IO178" s="206"/>
      <c r="IP178" s="206"/>
      <c r="IQ178" s="206"/>
      <c r="IR178" s="206"/>
      <c r="IS178" s="206"/>
      <c r="IT178" s="206"/>
      <c r="IU178" s="206"/>
      <c r="IV178" s="206"/>
    </row>
    <row r="179" spans="1:256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  <c r="EJ179" s="206"/>
      <c r="EK179" s="206"/>
      <c r="EL179" s="206"/>
      <c r="EM179" s="206"/>
      <c r="EN179" s="206"/>
      <c r="EO179" s="206"/>
      <c r="EP179" s="206"/>
      <c r="EQ179" s="206"/>
      <c r="ER179" s="206"/>
      <c r="ES179" s="206"/>
      <c r="ET179" s="206"/>
      <c r="EU179" s="206"/>
      <c r="EV179" s="206"/>
      <c r="EW179" s="206"/>
      <c r="EX179" s="206"/>
      <c r="EY179" s="206"/>
      <c r="EZ179" s="206"/>
      <c r="FA179" s="206"/>
      <c r="FB179" s="206"/>
      <c r="FC179" s="206"/>
      <c r="FD179" s="206"/>
      <c r="FE179" s="206"/>
      <c r="FF179" s="206"/>
      <c r="FG179" s="206"/>
      <c r="FH179" s="206"/>
      <c r="FI179" s="206"/>
      <c r="FJ179" s="206"/>
      <c r="FK179" s="206"/>
      <c r="FL179" s="206"/>
      <c r="FM179" s="206"/>
      <c r="FN179" s="206"/>
      <c r="FO179" s="206"/>
      <c r="FP179" s="206"/>
      <c r="FQ179" s="206"/>
      <c r="FR179" s="206"/>
      <c r="FS179" s="206"/>
      <c r="FT179" s="206"/>
      <c r="FU179" s="206"/>
      <c r="FV179" s="206"/>
      <c r="FW179" s="206"/>
      <c r="FX179" s="206"/>
      <c r="FY179" s="206"/>
      <c r="FZ179" s="206"/>
      <c r="GA179" s="206"/>
      <c r="GB179" s="206"/>
      <c r="GC179" s="206"/>
      <c r="GD179" s="206"/>
      <c r="GE179" s="206"/>
      <c r="GF179" s="206"/>
      <c r="GG179" s="206"/>
      <c r="GH179" s="206"/>
      <c r="GI179" s="206"/>
      <c r="GJ179" s="206"/>
      <c r="GK179" s="206"/>
      <c r="GL179" s="206"/>
      <c r="GM179" s="206"/>
      <c r="GN179" s="206"/>
      <c r="GO179" s="206"/>
      <c r="GP179" s="206"/>
      <c r="GQ179" s="206"/>
      <c r="GR179" s="206"/>
      <c r="GS179" s="206"/>
      <c r="GT179" s="206"/>
      <c r="GU179" s="206"/>
      <c r="GV179" s="206"/>
      <c r="GW179" s="206"/>
      <c r="GX179" s="206"/>
      <c r="GY179" s="206"/>
      <c r="GZ179" s="206"/>
      <c r="HA179" s="206"/>
      <c r="HB179" s="206"/>
      <c r="HC179" s="206"/>
      <c r="HD179" s="206"/>
      <c r="HE179" s="206"/>
      <c r="HF179" s="206"/>
      <c r="HG179" s="206"/>
      <c r="HH179" s="206"/>
      <c r="HI179" s="206"/>
      <c r="HJ179" s="206"/>
      <c r="HK179" s="206"/>
      <c r="HL179" s="206"/>
      <c r="HM179" s="206"/>
      <c r="HN179" s="206"/>
      <c r="HO179" s="206"/>
      <c r="HP179" s="206"/>
      <c r="HQ179" s="206"/>
      <c r="HR179" s="206"/>
      <c r="HS179" s="206"/>
      <c r="HT179" s="206"/>
      <c r="HU179" s="206"/>
      <c r="HV179" s="206"/>
      <c r="HW179" s="206"/>
      <c r="HX179" s="206"/>
      <c r="HY179" s="206"/>
      <c r="HZ179" s="206"/>
      <c r="IA179" s="206"/>
      <c r="IB179" s="206"/>
      <c r="IC179" s="206"/>
      <c r="ID179" s="206"/>
      <c r="IE179" s="206"/>
      <c r="IF179" s="206"/>
      <c r="IG179" s="206"/>
      <c r="IH179" s="206"/>
      <c r="II179" s="206"/>
      <c r="IJ179" s="206"/>
      <c r="IK179" s="206"/>
      <c r="IL179" s="206"/>
      <c r="IM179" s="206"/>
      <c r="IN179" s="206"/>
      <c r="IO179" s="206"/>
      <c r="IP179" s="206"/>
      <c r="IQ179" s="206"/>
      <c r="IR179" s="206"/>
      <c r="IS179" s="206"/>
      <c r="IT179" s="206"/>
      <c r="IU179" s="206"/>
      <c r="IV179" s="206"/>
    </row>
    <row r="180" spans="1:256">
      <c r="A180" s="206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  <c r="DJ180" s="206"/>
      <c r="DK180" s="206"/>
      <c r="DL180" s="206"/>
      <c r="DM180" s="206"/>
      <c r="DN180" s="206"/>
      <c r="DO180" s="206"/>
      <c r="DP180" s="206"/>
      <c r="DQ180" s="206"/>
      <c r="DR180" s="206"/>
      <c r="DS180" s="206"/>
      <c r="DT180" s="206"/>
      <c r="DU180" s="206"/>
      <c r="DV180" s="206"/>
      <c r="DW180" s="206"/>
      <c r="DX180" s="206"/>
      <c r="DY180" s="206"/>
      <c r="DZ180" s="206"/>
      <c r="EA180" s="206"/>
      <c r="EB180" s="206"/>
      <c r="EC180" s="206"/>
      <c r="ED180" s="206"/>
      <c r="EE180" s="206"/>
      <c r="EF180" s="206"/>
      <c r="EG180" s="206"/>
      <c r="EH180" s="206"/>
      <c r="EI180" s="206"/>
      <c r="EJ180" s="206"/>
      <c r="EK180" s="206"/>
      <c r="EL180" s="206"/>
      <c r="EM180" s="206"/>
      <c r="EN180" s="206"/>
      <c r="EO180" s="206"/>
      <c r="EP180" s="206"/>
      <c r="EQ180" s="206"/>
      <c r="ER180" s="206"/>
      <c r="ES180" s="206"/>
      <c r="ET180" s="206"/>
      <c r="EU180" s="206"/>
      <c r="EV180" s="206"/>
      <c r="EW180" s="206"/>
      <c r="EX180" s="206"/>
      <c r="EY180" s="206"/>
      <c r="EZ180" s="206"/>
      <c r="FA180" s="206"/>
      <c r="FB180" s="206"/>
      <c r="FC180" s="206"/>
      <c r="FD180" s="206"/>
      <c r="FE180" s="206"/>
      <c r="FF180" s="206"/>
      <c r="FG180" s="206"/>
      <c r="FH180" s="206"/>
      <c r="FI180" s="206"/>
      <c r="FJ180" s="206"/>
      <c r="FK180" s="206"/>
      <c r="FL180" s="206"/>
      <c r="FM180" s="206"/>
      <c r="FN180" s="206"/>
      <c r="FO180" s="206"/>
      <c r="FP180" s="206"/>
      <c r="FQ180" s="206"/>
      <c r="FR180" s="206"/>
      <c r="FS180" s="206"/>
      <c r="FT180" s="206"/>
      <c r="FU180" s="206"/>
      <c r="FV180" s="206"/>
      <c r="FW180" s="206"/>
      <c r="FX180" s="206"/>
      <c r="FY180" s="206"/>
      <c r="FZ180" s="206"/>
      <c r="GA180" s="206"/>
      <c r="GB180" s="206"/>
      <c r="GC180" s="206"/>
      <c r="GD180" s="206"/>
      <c r="GE180" s="206"/>
      <c r="GF180" s="206"/>
      <c r="GG180" s="206"/>
      <c r="GH180" s="206"/>
      <c r="GI180" s="206"/>
      <c r="GJ180" s="206"/>
      <c r="GK180" s="206"/>
      <c r="GL180" s="206"/>
      <c r="GM180" s="206"/>
      <c r="GN180" s="206"/>
      <c r="GO180" s="206"/>
      <c r="GP180" s="206"/>
      <c r="GQ180" s="206"/>
      <c r="GR180" s="206"/>
      <c r="GS180" s="206"/>
      <c r="GT180" s="206"/>
      <c r="GU180" s="206"/>
      <c r="GV180" s="206"/>
      <c r="GW180" s="206"/>
      <c r="GX180" s="206"/>
      <c r="GY180" s="206"/>
      <c r="GZ180" s="206"/>
      <c r="HA180" s="206"/>
      <c r="HB180" s="206"/>
      <c r="HC180" s="206"/>
      <c r="HD180" s="206"/>
      <c r="HE180" s="206"/>
      <c r="HF180" s="206"/>
      <c r="HG180" s="206"/>
      <c r="HH180" s="206"/>
      <c r="HI180" s="206"/>
      <c r="HJ180" s="206"/>
      <c r="HK180" s="206"/>
      <c r="HL180" s="206"/>
      <c r="HM180" s="206"/>
      <c r="HN180" s="206"/>
      <c r="HO180" s="206"/>
      <c r="HP180" s="206"/>
      <c r="HQ180" s="206"/>
      <c r="HR180" s="206"/>
      <c r="HS180" s="206"/>
      <c r="HT180" s="206"/>
      <c r="HU180" s="206"/>
      <c r="HV180" s="206"/>
      <c r="HW180" s="206"/>
      <c r="HX180" s="206"/>
      <c r="HY180" s="206"/>
      <c r="HZ180" s="206"/>
      <c r="IA180" s="206"/>
      <c r="IB180" s="206"/>
      <c r="IC180" s="206"/>
      <c r="ID180" s="206"/>
      <c r="IE180" s="206"/>
      <c r="IF180" s="206"/>
      <c r="IG180" s="206"/>
      <c r="IH180" s="206"/>
      <c r="II180" s="206"/>
      <c r="IJ180" s="206"/>
      <c r="IK180" s="206"/>
      <c r="IL180" s="206"/>
      <c r="IM180" s="206"/>
      <c r="IN180" s="206"/>
      <c r="IO180" s="206"/>
      <c r="IP180" s="206"/>
      <c r="IQ180" s="206"/>
      <c r="IR180" s="206"/>
      <c r="IS180" s="206"/>
      <c r="IT180" s="206"/>
      <c r="IU180" s="206"/>
      <c r="IV180" s="206"/>
    </row>
    <row r="181" spans="1:256">
      <c r="A181" s="206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6"/>
      <c r="ED181" s="206"/>
      <c r="EE181" s="206"/>
      <c r="EF181" s="206"/>
      <c r="EG181" s="206"/>
      <c r="EH181" s="206"/>
      <c r="EI181" s="206"/>
      <c r="EJ181" s="206"/>
      <c r="EK181" s="206"/>
      <c r="EL181" s="206"/>
      <c r="EM181" s="206"/>
      <c r="EN181" s="206"/>
      <c r="EO181" s="206"/>
      <c r="EP181" s="206"/>
      <c r="EQ181" s="206"/>
      <c r="ER181" s="206"/>
      <c r="ES181" s="206"/>
      <c r="ET181" s="206"/>
      <c r="EU181" s="206"/>
      <c r="EV181" s="206"/>
      <c r="EW181" s="206"/>
      <c r="EX181" s="206"/>
      <c r="EY181" s="206"/>
      <c r="EZ181" s="206"/>
      <c r="FA181" s="206"/>
      <c r="FB181" s="206"/>
      <c r="FC181" s="206"/>
      <c r="FD181" s="206"/>
      <c r="FE181" s="206"/>
      <c r="FF181" s="206"/>
      <c r="FG181" s="206"/>
      <c r="FH181" s="206"/>
      <c r="FI181" s="206"/>
      <c r="FJ181" s="206"/>
      <c r="FK181" s="206"/>
      <c r="FL181" s="206"/>
      <c r="FM181" s="206"/>
      <c r="FN181" s="206"/>
      <c r="FO181" s="206"/>
      <c r="FP181" s="206"/>
      <c r="FQ181" s="206"/>
      <c r="FR181" s="206"/>
      <c r="FS181" s="206"/>
      <c r="FT181" s="206"/>
      <c r="FU181" s="206"/>
      <c r="FV181" s="206"/>
      <c r="FW181" s="206"/>
      <c r="FX181" s="206"/>
      <c r="FY181" s="206"/>
      <c r="FZ181" s="206"/>
      <c r="GA181" s="206"/>
      <c r="GB181" s="206"/>
      <c r="GC181" s="206"/>
      <c r="GD181" s="206"/>
      <c r="GE181" s="206"/>
      <c r="GF181" s="206"/>
      <c r="GG181" s="206"/>
      <c r="GH181" s="206"/>
      <c r="GI181" s="206"/>
      <c r="GJ181" s="206"/>
      <c r="GK181" s="206"/>
      <c r="GL181" s="206"/>
      <c r="GM181" s="206"/>
      <c r="GN181" s="206"/>
      <c r="GO181" s="206"/>
      <c r="GP181" s="206"/>
      <c r="GQ181" s="206"/>
      <c r="GR181" s="206"/>
      <c r="GS181" s="206"/>
      <c r="GT181" s="206"/>
      <c r="GU181" s="206"/>
      <c r="GV181" s="206"/>
      <c r="GW181" s="206"/>
      <c r="GX181" s="206"/>
      <c r="GY181" s="206"/>
      <c r="GZ181" s="206"/>
      <c r="HA181" s="206"/>
      <c r="HB181" s="206"/>
      <c r="HC181" s="206"/>
      <c r="HD181" s="206"/>
      <c r="HE181" s="206"/>
      <c r="HF181" s="206"/>
      <c r="HG181" s="206"/>
      <c r="HH181" s="206"/>
      <c r="HI181" s="206"/>
      <c r="HJ181" s="206"/>
      <c r="HK181" s="206"/>
      <c r="HL181" s="206"/>
      <c r="HM181" s="206"/>
      <c r="HN181" s="206"/>
      <c r="HO181" s="206"/>
      <c r="HP181" s="206"/>
      <c r="HQ181" s="206"/>
      <c r="HR181" s="206"/>
      <c r="HS181" s="206"/>
      <c r="HT181" s="206"/>
      <c r="HU181" s="206"/>
      <c r="HV181" s="206"/>
      <c r="HW181" s="206"/>
      <c r="HX181" s="206"/>
      <c r="HY181" s="206"/>
      <c r="HZ181" s="206"/>
      <c r="IA181" s="206"/>
      <c r="IB181" s="206"/>
      <c r="IC181" s="206"/>
      <c r="ID181" s="206"/>
      <c r="IE181" s="206"/>
      <c r="IF181" s="206"/>
      <c r="IG181" s="206"/>
      <c r="IH181" s="206"/>
      <c r="II181" s="206"/>
      <c r="IJ181" s="206"/>
      <c r="IK181" s="206"/>
      <c r="IL181" s="206"/>
      <c r="IM181" s="206"/>
      <c r="IN181" s="206"/>
      <c r="IO181" s="206"/>
      <c r="IP181" s="206"/>
      <c r="IQ181" s="206"/>
      <c r="IR181" s="206"/>
      <c r="IS181" s="206"/>
      <c r="IT181" s="206"/>
      <c r="IU181" s="206"/>
      <c r="IV181" s="206"/>
    </row>
    <row r="182" spans="1:256">
      <c r="A182" s="206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6"/>
      <c r="DR182" s="206"/>
      <c r="DS182" s="206"/>
      <c r="DT182" s="206"/>
      <c r="DU182" s="206"/>
      <c r="DV182" s="206"/>
      <c r="DW182" s="206"/>
      <c r="DX182" s="206"/>
      <c r="DY182" s="206"/>
      <c r="DZ182" s="206"/>
      <c r="EA182" s="206"/>
      <c r="EB182" s="206"/>
      <c r="EC182" s="206"/>
      <c r="ED182" s="206"/>
      <c r="EE182" s="206"/>
      <c r="EF182" s="206"/>
      <c r="EG182" s="206"/>
      <c r="EH182" s="206"/>
      <c r="EI182" s="206"/>
      <c r="EJ182" s="206"/>
      <c r="EK182" s="206"/>
      <c r="EL182" s="206"/>
      <c r="EM182" s="206"/>
      <c r="EN182" s="206"/>
      <c r="EO182" s="206"/>
      <c r="EP182" s="206"/>
      <c r="EQ182" s="206"/>
      <c r="ER182" s="206"/>
      <c r="ES182" s="206"/>
      <c r="ET182" s="206"/>
      <c r="EU182" s="206"/>
      <c r="EV182" s="206"/>
      <c r="EW182" s="206"/>
      <c r="EX182" s="206"/>
      <c r="EY182" s="206"/>
      <c r="EZ182" s="206"/>
      <c r="FA182" s="206"/>
      <c r="FB182" s="206"/>
      <c r="FC182" s="206"/>
      <c r="FD182" s="206"/>
      <c r="FE182" s="206"/>
      <c r="FF182" s="206"/>
      <c r="FG182" s="206"/>
      <c r="FH182" s="206"/>
      <c r="FI182" s="206"/>
      <c r="FJ182" s="206"/>
      <c r="FK182" s="206"/>
      <c r="FL182" s="206"/>
      <c r="FM182" s="206"/>
      <c r="FN182" s="206"/>
      <c r="FO182" s="206"/>
      <c r="FP182" s="206"/>
      <c r="FQ182" s="206"/>
      <c r="FR182" s="206"/>
      <c r="FS182" s="206"/>
      <c r="FT182" s="206"/>
      <c r="FU182" s="206"/>
      <c r="FV182" s="206"/>
      <c r="FW182" s="206"/>
      <c r="FX182" s="206"/>
      <c r="FY182" s="206"/>
      <c r="FZ182" s="206"/>
      <c r="GA182" s="206"/>
      <c r="GB182" s="206"/>
      <c r="GC182" s="206"/>
      <c r="GD182" s="206"/>
      <c r="GE182" s="206"/>
      <c r="GF182" s="206"/>
      <c r="GG182" s="206"/>
      <c r="GH182" s="206"/>
      <c r="GI182" s="206"/>
      <c r="GJ182" s="206"/>
      <c r="GK182" s="206"/>
      <c r="GL182" s="206"/>
      <c r="GM182" s="206"/>
      <c r="GN182" s="206"/>
      <c r="GO182" s="206"/>
      <c r="GP182" s="206"/>
      <c r="GQ182" s="206"/>
      <c r="GR182" s="206"/>
      <c r="GS182" s="206"/>
      <c r="GT182" s="206"/>
      <c r="GU182" s="206"/>
      <c r="GV182" s="206"/>
      <c r="GW182" s="206"/>
      <c r="GX182" s="206"/>
      <c r="GY182" s="206"/>
      <c r="GZ182" s="206"/>
      <c r="HA182" s="206"/>
      <c r="HB182" s="206"/>
      <c r="HC182" s="206"/>
      <c r="HD182" s="206"/>
      <c r="HE182" s="206"/>
      <c r="HF182" s="206"/>
      <c r="HG182" s="206"/>
      <c r="HH182" s="206"/>
      <c r="HI182" s="206"/>
      <c r="HJ182" s="206"/>
      <c r="HK182" s="206"/>
      <c r="HL182" s="206"/>
      <c r="HM182" s="206"/>
      <c r="HN182" s="206"/>
      <c r="HO182" s="206"/>
      <c r="HP182" s="206"/>
      <c r="HQ182" s="206"/>
      <c r="HR182" s="206"/>
      <c r="HS182" s="206"/>
      <c r="HT182" s="206"/>
      <c r="HU182" s="206"/>
      <c r="HV182" s="206"/>
      <c r="HW182" s="206"/>
      <c r="HX182" s="206"/>
      <c r="HY182" s="206"/>
      <c r="HZ182" s="206"/>
      <c r="IA182" s="206"/>
      <c r="IB182" s="206"/>
      <c r="IC182" s="206"/>
      <c r="ID182" s="206"/>
      <c r="IE182" s="206"/>
      <c r="IF182" s="206"/>
      <c r="IG182" s="206"/>
      <c r="IH182" s="206"/>
      <c r="II182" s="206"/>
      <c r="IJ182" s="206"/>
      <c r="IK182" s="206"/>
      <c r="IL182" s="206"/>
      <c r="IM182" s="206"/>
      <c r="IN182" s="206"/>
      <c r="IO182" s="206"/>
      <c r="IP182" s="206"/>
      <c r="IQ182" s="206"/>
      <c r="IR182" s="206"/>
      <c r="IS182" s="206"/>
      <c r="IT182" s="206"/>
      <c r="IU182" s="206"/>
      <c r="IV182" s="206"/>
    </row>
    <row r="183" spans="1:256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  <c r="DJ183" s="206"/>
      <c r="DK183" s="206"/>
      <c r="DL183" s="206"/>
      <c r="DM183" s="206"/>
      <c r="DN183" s="206"/>
      <c r="DO183" s="206"/>
      <c r="DP183" s="206"/>
      <c r="DQ183" s="206"/>
      <c r="DR183" s="206"/>
      <c r="DS183" s="206"/>
      <c r="DT183" s="206"/>
      <c r="DU183" s="206"/>
      <c r="DV183" s="206"/>
      <c r="DW183" s="206"/>
      <c r="DX183" s="206"/>
      <c r="DY183" s="206"/>
      <c r="DZ183" s="206"/>
      <c r="EA183" s="206"/>
      <c r="EB183" s="206"/>
      <c r="EC183" s="206"/>
      <c r="ED183" s="206"/>
      <c r="EE183" s="206"/>
      <c r="EF183" s="206"/>
      <c r="EG183" s="206"/>
      <c r="EH183" s="206"/>
      <c r="EI183" s="206"/>
      <c r="EJ183" s="206"/>
      <c r="EK183" s="206"/>
      <c r="EL183" s="206"/>
      <c r="EM183" s="206"/>
      <c r="EN183" s="206"/>
      <c r="EO183" s="206"/>
      <c r="EP183" s="206"/>
      <c r="EQ183" s="206"/>
      <c r="ER183" s="206"/>
      <c r="ES183" s="206"/>
      <c r="ET183" s="206"/>
      <c r="EU183" s="206"/>
      <c r="EV183" s="206"/>
      <c r="EW183" s="206"/>
      <c r="EX183" s="206"/>
      <c r="EY183" s="206"/>
      <c r="EZ183" s="206"/>
      <c r="FA183" s="206"/>
      <c r="FB183" s="206"/>
      <c r="FC183" s="206"/>
      <c r="FD183" s="206"/>
      <c r="FE183" s="206"/>
      <c r="FF183" s="206"/>
      <c r="FG183" s="206"/>
      <c r="FH183" s="206"/>
      <c r="FI183" s="206"/>
      <c r="FJ183" s="206"/>
      <c r="FK183" s="206"/>
      <c r="FL183" s="206"/>
      <c r="FM183" s="206"/>
      <c r="FN183" s="206"/>
      <c r="FO183" s="206"/>
      <c r="FP183" s="206"/>
      <c r="FQ183" s="206"/>
      <c r="FR183" s="206"/>
      <c r="FS183" s="206"/>
      <c r="FT183" s="206"/>
      <c r="FU183" s="206"/>
      <c r="FV183" s="206"/>
      <c r="FW183" s="206"/>
      <c r="FX183" s="206"/>
      <c r="FY183" s="206"/>
      <c r="FZ183" s="206"/>
      <c r="GA183" s="206"/>
      <c r="GB183" s="206"/>
      <c r="GC183" s="206"/>
      <c r="GD183" s="206"/>
      <c r="GE183" s="206"/>
      <c r="GF183" s="206"/>
      <c r="GG183" s="206"/>
      <c r="GH183" s="206"/>
      <c r="GI183" s="206"/>
      <c r="GJ183" s="206"/>
      <c r="GK183" s="206"/>
      <c r="GL183" s="206"/>
      <c r="GM183" s="206"/>
      <c r="GN183" s="206"/>
      <c r="GO183" s="206"/>
      <c r="GP183" s="206"/>
      <c r="GQ183" s="206"/>
      <c r="GR183" s="206"/>
      <c r="GS183" s="206"/>
      <c r="GT183" s="206"/>
      <c r="GU183" s="206"/>
      <c r="GV183" s="206"/>
      <c r="GW183" s="206"/>
      <c r="GX183" s="206"/>
      <c r="GY183" s="206"/>
      <c r="GZ183" s="206"/>
      <c r="HA183" s="206"/>
      <c r="HB183" s="206"/>
      <c r="HC183" s="206"/>
      <c r="HD183" s="206"/>
      <c r="HE183" s="206"/>
      <c r="HF183" s="206"/>
      <c r="HG183" s="206"/>
      <c r="HH183" s="206"/>
      <c r="HI183" s="206"/>
      <c r="HJ183" s="206"/>
      <c r="HK183" s="206"/>
      <c r="HL183" s="206"/>
      <c r="HM183" s="206"/>
      <c r="HN183" s="206"/>
      <c r="HO183" s="206"/>
      <c r="HP183" s="206"/>
      <c r="HQ183" s="206"/>
      <c r="HR183" s="206"/>
      <c r="HS183" s="206"/>
      <c r="HT183" s="206"/>
      <c r="HU183" s="206"/>
      <c r="HV183" s="206"/>
      <c r="HW183" s="206"/>
      <c r="HX183" s="206"/>
      <c r="HY183" s="206"/>
      <c r="HZ183" s="206"/>
      <c r="IA183" s="206"/>
      <c r="IB183" s="206"/>
      <c r="IC183" s="206"/>
      <c r="ID183" s="206"/>
      <c r="IE183" s="206"/>
      <c r="IF183" s="206"/>
      <c r="IG183" s="206"/>
      <c r="IH183" s="206"/>
      <c r="II183" s="206"/>
      <c r="IJ183" s="206"/>
      <c r="IK183" s="206"/>
      <c r="IL183" s="206"/>
      <c r="IM183" s="206"/>
      <c r="IN183" s="206"/>
      <c r="IO183" s="206"/>
      <c r="IP183" s="206"/>
      <c r="IQ183" s="206"/>
      <c r="IR183" s="206"/>
      <c r="IS183" s="206"/>
      <c r="IT183" s="206"/>
      <c r="IU183" s="206"/>
      <c r="IV183" s="206"/>
    </row>
    <row r="184" spans="1:256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7"/>
      <c r="CQ184" s="207"/>
      <c r="CR184" s="207"/>
      <c r="CS184" s="207"/>
      <c r="CT184" s="207"/>
      <c r="CU184" s="207"/>
      <c r="CV184" s="207"/>
      <c r="CW184" s="207"/>
      <c r="CX184" s="207"/>
      <c r="CY184" s="207"/>
      <c r="CZ184" s="207"/>
      <c r="DA184" s="207"/>
      <c r="DB184" s="207"/>
      <c r="DC184" s="207"/>
      <c r="DD184" s="207"/>
      <c r="DE184" s="207"/>
      <c r="DF184" s="207"/>
      <c r="DG184" s="207"/>
      <c r="DH184" s="207"/>
      <c r="DI184" s="207"/>
      <c r="DJ184" s="207"/>
      <c r="DK184" s="207"/>
      <c r="DL184" s="207"/>
      <c r="DM184" s="207"/>
      <c r="DN184" s="207"/>
      <c r="DO184" s="207"/>
      <c r="DP184" s="207"/>
      <c r="DQ184" s="207"/>
      <c r="DR184" s="207"/>
      <c r="DS184" s="207"/>
      <c r="DT184" s="207"/>
      <c r="DU184" s="207"/>
      <c r="DV184" s="207"/>
      <c r="DW184" s="207"/>
      <c r="DX184" s="207"/>
      <c r="DY184" s="207"/>
      <c r="DZ184" s="207"/>
      <c r="EA184" s="207"/>
      <c r="EB184" s="207"/>
      <c r="EC184" s="207"/>
      <c r="ED184" s="207"/>
      <c r="EE184" s="207"/>
      <c r="EF184" s="207"/>
      <c r="EG184" s="207"/>
      <c r="EH184" s="207"/>
      <c r="EI184" s="207"/>
      <c r="EJ184" s="207"/>
      <c r="EK184" s="207"/>
      <c r="EL184" s="207"/>
      <c r="EM184" s="207"/>
      <c r="EN184" s="207"/>
      <c r="EO184" s="207"/>
      <c r="EP184" s="207"/>
      <c r="EQ184" s="207"/>
      <c r="ER184" s="207"/>
      <c r="ES184" s="207"/>
      <c r="ET184" s="207"/>
      <c r="EU184" s="207"/>
      <c r="EV184" s="207"/>
      <c r="EW184" s="207"/>
      <c r="EX184" s="207"/>
      <c r="EY184" s="207"/>
      <c r="EZ184" s="207"/>
      <c r="FA184" s="207"/>
      <c r="FB184" s="207"/>
      <c r="FC184" s="207"/>
      <c r="FD184" s="207"/>
      <c r="FE184" s="207"/>
      <c r="FF184" s="207"/>
      <c r="FG184" s="207"/>
      <c r="FH184" s="207"/>
      <c r="FI184" s="207"/>
      <c r="FJ184" s="207"/>
      <c r="FK184" s="207"/>
      <c r="FL184" s="207"/>
      <c r="FM184" s="207"/>
      <c r="FN184" s="207"/>
      <c r="FO184" s="207"/>
      <c r="FP184" s="207"/>
      <c r="FQ184" s="207"/>
      <c r="FR184" s="207"/>
      <c r="FS184" s="207"/>
      <c r="FT184" s="207"/>
      <c r="FU184" s="207"/>
      <c r="FV184" s="207"/>
      <c r="FW184" s="207"/>
      <c r="FX184" s="207"/>
      <c r="FY184" s="207"/>
      <c r="FZ184" s="207"/>
      <c r="GA184" s="207"/>
      <c r="GB184" s="207"/>
      <c r="GC184" s="207"/>
      <c r="GD184" s="207"/>
      <c r="GE184" s="207"/>
      <c r="GF184" s="207"/>
      <c r="GG184" s="207"/>
      <c r="GH184" s="207"/>
      <c r="GI184" s="207"/>
      <c r="GJ184" s="207"/>
      <c r="GK184" s="207"/>
      <c r="GL184" s="207"/>
      <c r="GM184" s="207"/>
      <c r="GN184" s="207"/>
      <c r="GO184" s="207"/>
      <c r="GP184" s="207"/>
      <c r="GQ184" s="207"/>
      <c r="GR184" s="207"/>
      <c r="GS184" s="207"/>
      <c r="GT184" s="207"/>
      <c r="GU184" s="207"/>
      <c r="GV184" s="207"/>
      <c r="GW184" s="207"/>
      <c r="GX184" s="207"/>
      <c r="GY184" s="207"/>
      <c r="GZ184" s="207"/>
      <c r="HA184" s="207"/>
      <c r="HB184" s="207"/>
      <c r="HC184" s="207"/>
      <c r="HD184" s="207"/>
      <c r="HE184" s="207"/>
      <c r="HF184" s="207"/>
      <c r="HG184" s="207"/>
      <c r="HH184" s="207"/>
      <c r="HI184" s="207"/>
      <c r="HJ184" s="207"/>
      <c r="HK184" s="207"/>
      <c r="HL184" s="207"/>
      <c r="HM184" s="207"/>
      <c r="HN184" s="207"/>
      <c r="HO184" s="207"/>
      <c r="HP184" s="207"/>
      <c r="HQ184" s="207"/>
      <c r="HR184" s="207"/>
      <c r="HS184" s="207"/>
      <c r="HT184" s="207"/>
      <c r="HU184" s="207"/>
      <c r="HV184" s="207"/>
      <c r="HW184" s="207"/>
      <c r="HX184" s="207"/>
      <c r="HY184" s="207"/>
      <c r="HZ184" s="207"/>
      <c r="IA184" s="207"/>
      <c r="IB184" s="207"/>
      <c r="IC184" s="207"/>
      <c r="ID184" s="207"/>
      <c r="IE184" s="207"/>
      <c r="IF184" s="207"/>
      <c r="IG184" s="207"/>
      <c r="IH184" s="207"/>
      <c r="II184" s="207"/>
      <c r="IJ184" s="207"/>
      <c r="IK184" s="207"/>
      <c r="IL184" s="207"/>
      <c r="IM184" s="207"/>
      <c r="IN184" s="207"/>
      <c r="IO184" s="207"/>
      <c r="IP184" s="207"/>
      <c r="IQ184" s="207"/>
      <c r="IR184" s="207"/>
      <c r="IS184" s="207"/>
      <c r="IT184" s="207"/>
      <c r="IU184" s="207"/>
      <c r="IV184" s="207"/>
    </row>
    <row r="186" spans="1:256">
      <c r="A186" s="20" t="s">
        <v>35</v>
      </c>
      <c r="B186" s="21"/>
      <c r="C186" s="20"/>
      <c r="D186" s="20"/>
      <c r="E186" s="20"/>
      <c r="F186" s="20"/>
      <c r="G186" s="20"/>
      <c r="H186" s="19"/>
      <c r="I186" s="19"/>
      <c r="J186" s="19"/>
      <c r="K186" s="19"/>
      <c r="L186" s="19"/>
      <c r="M186" s="19"/>
      <c r="N186" s="19" t="s">
        <v>10</v>
      </c>
      <c r="O186" s="19"/>
    </row>
    <row r="187" spans="1:256">
      <c r="A187" s="23"/>
      <c r="B187" s="47" t="s">
        <v>11</v>
      </c>
      <c r="C187" s="418" t="s">
        <v>12</v>
      </c>
      <c r="D187" s="422" t="s">
        <v>13</v>
      </c>
      <c r="E187" s="418" t="s">
        <v>14</v>
      </c>
      <c r="F187" s="420" t="s">
        <v>8</v>
      </c>
      <c r="G187" s="25"/>
      <c r="H187" s="25"/>
      <c r="I187" s="26"/>
      <c r="J187" s="418" t="s">
        <v>9</v>
      </c>
      <c r="K187" s="418" t="s">
        <v>15</v>
      </c>
      <c r="L187" s="25" t="s">
        <v>16</v>
      </c>
      <c r="M187" s="25"/>
      <c r="N187" s="25"/>
      <c r="O187" s="26"/>
    </row>
    <row r="188" spans="1:256" ht="25">
      <c r="A188" s="48"/>
      <c r="B188" s="49" t="s">
        <v>17</v>
      </c>
      <c r="C188" s="419"/>
      <c r="D188" s="423"/>
      <c r="E188" s="419"/>
      <c r="F188" s="421"/>
      <c r="G188" s="29" t="s">
        <v>18</v>
      </c>
      <c r="H188" s="30" t="s">
        <v>19</v>
      </c>
      <c r="I188" s="26" t="s">
        <v>20</v>
      </c>
      <c r="J188" s="419"/>
      <c r="K188" s="419"/>
      <c r="L188" s="31" t="s">
        <v>269</v>
      </c>
      <c r="M188" s="29" t="s">
        <v>21</v>
      </c>
      <c r="N188" s="30" t="s">
        <v>22</v>
      </c>
      <c r="O188" s="26" t="s">
        <v>23</v>
      </c>
    </row>
    <row r="189" spans="1:256">
      <c r="A189" s="32"/>
      <c r="B189" s="33" t="s">
        <v>24</v>
      </c>
      <c r="C189" s="137" t="e">
        <f>ROUND((#REF!-#REF!)/#REF!*100,1)</f>
        <v>#REF!</v>
      </c>
      <c r="D189" s="138" t="e">
        <f>ROUND((#REF!-#REF!)/#REF!*100,1)</f>
        <v>#REF!</v>
      </c>
      <c r="E189" s="138" t="e">
        <f>ROUND((#REF!-#REF!)/#REF!*100,1)</f>
        <v>#REF!</v>
      </c>
      <c r="F189" s="138" t="e">
        <f>ROUND((#REF!-#REF!)/#REF!*100,1)</f>
        <v>#REF!</v>
      </c>
      <c r="G189" s="138" t="e">
        <f>ROUND((#REF!-#REF!)/#REF!*100,1)</f>
        <v>#REF!</v>
      </c>
      <c r="H189" s="138" t="e">
        <f>ROUND((#REF!-#REF!)/#REF!*100,1)</f>
        <v>#REF!</v>
      </c>
      <c r="I189" s="138" t="e">
        <f>ROUND((#REF!-#REF!)/#REF!*100,1)</f>
        <v>#REF!</v>
      </c>
      <c r="J189" s="138" t="e">
        <f>ROUND((#REF!-#REF!)/#REF!*100,1)</f>
        <v>#REF!</v>
      </c>
      <c r="K189" s="138" t="e">
        <f>ROUND((#REF!-#REF!)/#REF!*100,1)</f>
        <v>#REF!</v>
      </c>
      <c r="L189" s="138" t="e">
        <f>ROUND((#REF!-#REF!)/#REF!*100,1)</f>
        <v>#REF!</v>
      </c>
      <c r="M189" s="138" t="e">
        <f>ROUND((#REF!-#REF!)/#REF!*100,1)</f>
        <v>#REF!</v>
      </c>
      <c r="N189" s="138" t="e">
        <f>ROUND((#REF!-#REF!)/#REF!*100,1)</f>
        <v>#REF!</v>
      </c>
      <c r="O189" s="139" t="e">
        <f>ROUND((#REF!-#REF!)/#REF!*100,1)</f>
        <v>#REF!</v>
      </c>
    </row>
    <row r="190" spans="1:256">
      <c r="A190" s="36">
        <v>1</v>
      </c>
      <c r="B190" s="37" t="s">
        <v>25</v>
      </c>
      <c r="C190" s="140" t="e">
        <f>ROUND((#REF!-#REF!)/#REF!*100,1)</f>
        <v>#REF!</v>
      </c>
      <c r="D190" s="141" t="e">
        <f>ROUND((#REF!-#REF!)/#REF!*100,1)</f>
        <v>#REF!</v>
      </c>
      <c r="E190" s="141" t="e">
        <f>ROUND((#REF!-#REF!)/#REF!*100,1)</f>
        <v>#REF!</v>
      </c>
      <c r="F190" s="141" t="e">
        <f>ROUND((#REF!-#REF!)/#REF!*100,1)</f>
        <v>#REF!</v>
      </c>
      <c r="G190" s="141" t="e">
        <f>ROUND((#REF!-#REF!)/#REF!*100,1)</f>
        <v>#REF!</v>
      </c>
      <c r="H190" s="141" t="e">
        <f>ROUND((#REF!-#REF!)/#REF!*100,1)</f>
        <v>#REF!</v>
      </c>
      <c r="I190" s="141" t="e">
        <f>ROUND((#REF!-#REF!)/#REF!*100,1)</f>
        <v>#REF!</v>
      </c>
      <c r="J190" s="141" t="e">
        <f>ROUND((#REF!-#REF!)/#REF!*100,1)</f>
        <v>#REF!</v>
      </c>
      <c r="K190" s="141" t="e">
        <f>ROUND((#REF!-#REF!)/#REF!*100,1)</f>
        <v>#REF!</v>
      </c>
      <c r="L190" s="141" t="e">
        <f>ROUND((#REF!-#REF!)/#REF!*100,1)</f>
        <v>#REF!</v>
      </c>
      <c r="M190" s="141" t="e">
        <f>ROUND((#REF!-#REF!)/#REF!*100,1)</f>
        <v>#REF!</v>
      </c>
      <c r="N190" s="141" t="e">
        <f>ROUND((#REF!-#REF!)/#REF!*100,1)</f>
        <v>#REF!</v>
      </c>
      <c r="O190" s="142" t="e">
        <f>ROUND((#REF!-#REF!)/#REF!*100,1)</f>
        <v>#REF!</v>
      </c>
    </row>
    <row r="191" spans="1:256">
      <c r="A191" s="36">
        <v>2</v>
      </c>
      <c r="B191" s="37" t="s">
        <v>26</v>
      </c>
      <c r="C191" s="140" t="e">
        <f>ROUND((#REF!-#REF!)/#REF!*100,1)</f>
        <v>#REF!</v>
      </c>
      <c r="D191" s="141" t="e">
        <f>ROUND((#REF!-#REF!)/#REF!*100,1)</f>
        <v>#REF!</v>
      </c>
      <c r="E191" s="141" t="e">
        <f>ROUND((#REF!-#REF!)/#REF!*100,1)</f>
        <v>#REF!</v>
      </c>
      <c r="F191" s="141" t="e">
        <f>ROUND((#REF!-#REF!)/#REF!*100,1)</f>
        <v>#REF!</v>
      </c>
      <c r="G191" s="141" t="e">
        <f>ROUND((#REF!-#REF!)/#REF!*100,1)</f>
        <v>#REF!</v>
      </c>
      <c r="H191" s="141" t="e">
        <f>ROUND((#REF!-#REF!)/#REF!*100,1)</f>
        <v>#REF!</v>
      </c>
      <c r="I191" s="141" t="e">
        <f>ROUND((#REF!-#REF!)/#REF!*100,1)</f>
        <v>#REF!</v>
      </c>
      <c r="J191" s="141" t="e">
        <f>ROUND((#REF!-#REF!)/#REF!*100,1)</f>
        <v>#REF!</v>
      </c>
      <c r="K191" s="141" t="e">
        <f>ROUND((#REF!-#REF!)/#REF!*100,1)</f>
        <v>#REF!</v>
      </c>
      <c r="L191" s="141" t="e">
        <f>ROUND((#REF!-#REF!)/#REF!*100,1)</f>
        <v>#REF!</v>
      </c>
      <c r="M191" s="141" t="e">
        <f>ROUND((#REF!-#REF!)/#REF!*100,1)</f>
        <v>#REF!</v>
      </c>
      <c r="N191" s="141" t="e">
        <f>ROUND((#REF!-#REF!)/#REF!*100,1)</f>
        <v>#REF!</v>
      </c>
      <c r="O191" s="142" t="e">
        <f>ROUND((#REF!-#REF!)/#REF!*100,1)</f>
        <v>#REF!</v>
      </c>
    </row>
    <row r="192" spans="1:256">
      <c r="A192" s="36">
        <v>3</v>
      </c>
      <c r="B192" s="37" t="s">
        <v>27</v>
      </c>
      <c r="C192" s="140" t="e">
        <f>ROUND((#REF!-#REF!)/#REF!*100,1)</f>
        <v>#REF!</v>
      </c>
      <c r="D192" s="141" t="e">
        <f>ROUND((#REF!-#REF!)/#REF!*100,1)</f>
        <v>#REF!</v>
      </c>
      <c r="E192" s="141" t="e">
        <f>ROUND((#REF!-#REF!)/#REF!*100,1)</f>
        <v>#REF!</v>
      </c>
      <c r="F192" s="141" t="e">
        <f>ROUND((#REF!-#REF!)/#REF!*100,1)</f>
        <v>#REF!</v>
      </c>
      <c r="G192" s="141" t="e">
        <f>ROUND((#REF!-#REF!)/#REF!*100,1)</f>
        <v>#REF!</v>
      </c>
      <c r="H192" s="141" t="e">
        <f>ROUND((#REF!-#REF!)/#REF!*100,1)</f>
        <v>#REF!</v>
      </c>
      <c r="I192" s="141" t="e">
        <f>ROUND((#REF!-#REF!)/#REF!*100,1)</f>
        <v>#REF!</v>
      </c>
      <c r="J192" s="141" t="e">
        <f>ROUND((#REF!-#REF!)/#REF!*100,1)</f>
        <v>#REF!</v>
      </c>
      <c r="K192" s="141" t="e">
        <f>ROUND((#REF!-#REF!)/#REF!*100,1)</f>
        <v>#REF!</v>
      </c>
      <c r="L192" s="141" t="e">
        <f>ROUND((#REF!-#REF!)/#REF!*100,1)</f>
        <v>#REF!</v>
      </c>
      <c r="M192" s="141" t="e">
        <f>ROUND((#REF!-#REF!)/#REF!*100,1)</f>
        <v>#REF!</v>
      </c>
      <c r="N192" s="141" t="e">
        <f>ROUND((#REF!-#REF!)/#REF!*100,1)</f>
        <v>#REF!</v>
      </c>
      <c r="O192" s="142" t="e">
        <f>ROUND((#REF!-#REF!)/#REF!*100,1)</f>
        <v>#REF!</v>
      </c>
    </row>
    <row r="193" spans="1:15">
      <c r="A193" s="36">
        <v>4</v>
      </c>
      <c r="B193" s="37" t="s">
        <v>28</v>
      </c>
      <c r="C193" s="140" t="e">
        <f>ROUND((#REF!-#REF!)/#REF!*100,1)</f>
        <v>#REF!</v>
      </c>
      <c r="D193" s="141" t="e">
        <f>ROUND((#REF!-#REF!)/#REF!*100,1)</f>
        <v>#REF!</v>
      </c>
      <c r="E193" s="141" t="e">
        <f>ROUND((#REF!-#REF!)/#REF!*100,1)</f>
        <v>#REF!</v>
      </c>
      <c r="F193" s="141" t="e">
        <f>ROUND((#REF!-#REF!)/#REF!*100,1)</f>
        <v>#REF!</v>
      </c>
      <c r="G193" s="141" t="e">
        <f>ROUND((#REF!-#REF!)/#REF!*100,1)</f>
        <v>#REF!</v>
      </c>
      <c r="H193" s="141" t="e">
        <f>ROUND((#REF!-#REF!)/#REF!*100,1)</f>
        <v>#REF!</v>
      </c>
      <c r="I193" s="141" t="e">
        <f>ROUND((#REF!-#REF!)/#REF!*100,1)</f>
        <v>#REF!</v>
      </c>
      <c r="J193" s="141" t="e">
        <f>ROUND((#REF!-#REF!)/#REF!*100,1)</f>
        <v>#REF!</v>
      </c>
      <c r="K193" s="141" t="e">
        <f>ROUND((#REF!-#REF!)/#REF!*100,1)</f>
        <v>#REF!</v>
      </c>
      <c r="L193" s="141" t="e">
        <f>ROUND((#REF!-#REF!)/#REF!*100,1)</f>
        <v>#REF!</v>
      </c>
      <c r="M193" s="141" t="e">
        <f>ROUND((#REF!-#REF!)/#REF!*100,1)</f>
        <v>#REF!</v>
      </c>
      <c r="N193" s="141" t="e">
        <f>ROUND((#REF!-#REF!)/#REF!*100,1)</f>
        <v>#REF!</v>
      </c>
      <c r="O193" s="142" t="e">
        <f>ROUND((#REF!-#REF!)/#REF!*100,1)</f>
        <v>#REF!</v>
      </c>
    </row>
    <row r="194" spans="1:15">
      <c r="A194" s="36">
        <v>5</v>
      </c>
      <c r="B194" s="37" t="s">
        <v>29</v>
      </c>
      <c r="C194" s="140" t="e">
        <f>ROUND((#REF!-#REF!)/#REF!*100,1)</f>
        <v>#REF!</v>
      </c>
      <c r="D194" s="141" t="e">
        <f>ROUND((#REF!-#REF!)/#REF!*100,1)</f>
        <v>#REF!</v>
      </c>
      <c r="E194" s="141" t="e">
        <f>ROUND((#REF!-#REF!)/#REF!*100,1)</f>
        <v>#REF!</v>
      </c>
      <c r="F194" s="141" t="e">
        <f>ROUND((#REF!-#REF!)/#REF!*100,1)</f>
        <v>#REF!</v>
      </c>
      <c r="G194" s="141" t="e">
        <f>ROUND((#REF!-#REF!)/#REF!*100,1)</f>
        <v>#REF!</v>
      </c>
      <c r="H194" s="141" t="e">
        <f>ROUND((#REF!-#REF!)/#REF!*100,1)</f>
        <v>#REF!</v>
      </c>
      <c r="I194" s="141" t="e">
        <f>ROUND((#REF!-#REF!)/#REF!*100,1)</f>
        <v>#REF!</v>
      </c>
      <c r="J194" s="141" t="e">
        <f>ROUND((#REF!-#REF!)/#REF!*100,1)</f>
        <v>#REF!</v>
      </c>
      <c r="K194" s="141" t="e">
        <f>ROUND((#REF!-#REF!)/#REF!*100,1)</f>
        <v>#REF!</v>
      </c>
      <c r="L194" s="141" t="e">
        <f>ROUND((#REF!-#REF!)/#REF!*100,1)</f>
        <v>#REF!</v>
      </c>
      <c r="M194" s="141" t="e">
        <f>ROUND((#REF!-#REF!)/#REF!*100,1)</f>
        <v>#REF!</v>
      </c>
      <c r="N194" s="141" t="e">
        <f>ROUND((#REF!-#REF!)/#REF!*100,1)</f>
        <v>#REF!</v>
      </c>
      <c r="O194" s="142" t="e">
        <f>ROUND((#REF!-#REF!)/#REF!*100,1)</f>
        <v>#REF!</v>
      </c>
    </row>
    <row r="195" spans="1:15">
      <c r="A195" s="36">
        <v>6</v>
      </c>
      <c r="B195" s="37" t="s">
        <v>30</v>
      </c>
      <c r="C195" s="140" t="e">
        <f>ROUND((#REF!-#REF!)/#REF!*100,1)</f>
        <v>#REF!</v>
      </c>
      <c r="D195" s="141" t="e">
        <f>ROUND((#REF!-#REF!)/#REF!*100,1)</f>
        <v>#REF!</v>
      </c>
      <c r="E195" s="141" t="e">
        <f>ROUND((#REF!-#REF!)/#REF!*100,1)</f>
        <v>#REF!</v>
      </c>
      <c r="F195" s="141" t="e">
        <f>ROUND((#REF!-#REF!)/#REF!*100,1)</f>
        <v>#REF!</v>
      </c>
      <c r="G195" s="141" t="e">
        <f>ROUND((#REF!-#REF!)/#REF!*100,1)</f>
        <v>#REF!</v>
      </c>
      <c r="H195" s="141" t="e">
        <f>ROUND((#REF!-#REF!)/#REF!*100,1)</f>
        <v>#REF!</v>
      </c>
      <c r="I195" s="141" t="e">
        <f>ROUND((#REF!-#REF!)/#REF!*100,1)</f>
        <v>#REF!</v>
      </c>
      <c r="J195" s="141" t="e">
        <f>ROUND((#REF!-#REF!)/#REF!*100,1)</f>
        <v>#REF!</v>
      </c>
      <c r="K195" s="141" t="e">
        <f>ROUND((#REF!-#REF!)/#REF!*100,1)</f>
        <v>#REF!</v>
      </c>
      <c r="L195" s="141" t="e">
        <f>ROUND((#REF!-#REF!)/#REF!*100,1)</f>
        <v>#REF!</v>
      </c>
      <c r="M195" s="141" t="e">
        <f>ROUND((#REF!-#REF!)/#REF!*100,1)</f>
        <v>#REF!</v>
      </c>
      <c r="N195" s="141" t="e">
        <f>ROUND((#REF!-#REF!)/#REF!*100,1)</f>
        <v>#REF!</v>
      </c>
      <c r="O195" s="142" t="e">
        <f>ROUND((#REF!-#REF!)/#REF!*100,1)</f>
        <v>#REF!</v>
      </c>
    </row>
    <row r="196" spans="1:15">
      <c r="A196" s="36">
        <v>7</v>
      </c>
      <c r="B196" s="37" t="s">
        <v>31</v>
      </c>
      <c r="C196" s="140" t="e">
        <f>ROUND((#REF!-#REF!)/#REF!*100,1)</f>
        <v>#REF!</v>
      </c>
      <c r="D196" s="141" t="e">
        <f>ROUND((#REF!-#REF!)/#REF!*100,1)</f>
        <v>#REF!</v>
      </c>
      <c r="E196" s="141" t="e">
        <f>ROUND((#REF!-#REF!)/#REF!*100,1)</f>
        <v>#REF!</v>
      </c>
      <c r="F196" s="141" t="e">
        <f>ROUND((#REF!-#REF!)/#REF!*100,1)</f>
        <v>#REF!</v>
      </c>
      <c r="G196" s="141" t="e">
        <f>ROUND((#REF!-#REF!)/#REF!*100,1)</f>
        <v>#REF!</v>
      </c>
      <c r="H196" s="141" t="e">
        <f>ROUND((#REF!-#REF!)/#REF!*100,1)</f>
        <v>#REF!</v>
      </c>
      <c r="I196" s="141" t="e">
        <f>ROUND((#REF!-#REF!)/#REF!*100,1)</f>
        <v>#REF!</v>
      </c>
      <c r="J196" s="141" t="e">
        <f>ROUND((#REF!-#REF!)/#REF!*100,1)</f>
        <v>#REF!</v>
      </c>
      <c r="K196" s="141" t="e">
        <f>ROUND((#REF!-#REF!)/#REF!*100,1)</f>
        <v>#REF!</v>
      </c>
      <c r="L196" s="141" t="e">
        <f>ROUND((#REF!-#REF!)/#REF!*100,1)</f>
        <v>#REF!</v>
      </c>
      <c r="M196" s="141" t="e">
        <f>ROUND((#REF!-#REF!)/#REF!*100,1)</f>
        <v>#REF!</v>
      </c>
      <c r="N196" s="141" t="e">
        <f>ROUND((#REF!-#REF!)/#REF!*100,1)</f>
        <v>#REF!</v>
      </c>
      <c r="O196" s="142" t="e">
        <f>ROUND((#REF!-#REF!)/#REF!*100,1)</f>
        <v>#REF!</v>
      </c>
    </row>
    <row r="197" spans="1:15">
      <c r="A197" s="36">
        <v>8</v>
      </c>
      <c r="B197" s="37" t="s">
        <v>32</v>
      </c>
      <c r="C197" s="140" t="e">
        <f>ROUND((#REF!-#REF!)/#REF!*100,1)</f>
        <v>#REF!</v>
      </c>
      <c r="D197" s="141" t="e">
        <f>ROUND((#REF!-#REF!)/#REF!*100,1)</f>
        <v>#REF!</v>
      </c>
      <c r="E197" s="141" t="e">
        <f>ROUND((#REF!-#REF!)/#REF!*100,1)</f>
        <v>#REF!</v>
      </c>
      <c r="F197" s="141" t="e">
        <f>ROUND((#REF!-#REF!)/#REF!*100,1)</f>
        <v>#REF!</v>
      </c>
      <c r="G197" s="141" t="e">
        <f>ROUND((#REF!-#REF!)/#REF!*100,1)</f>
        <v>#REF!</v>
      </c>
      <c r="H197" s="141" t="e">
        <f>ROUND((#REF!-#REF!)/#REF!*100,1)</f>
        <v>#REF!</v>
      </c>
      <c r="I197" s="141" t="e">
        <f>ROUND((#REF!-#REF!)/#REF!*100,1)</f>
        <v>#REF!</v>
      </c>
      <c r="J197" s="141" t="e">
        <f>ROUND((#REF!-#REF!)/#REF!*100,1)</f>
        <v>#REF!</v>
      </c>
      <c r="K197" s="141" t="e">
        <f>ROUND((#REF!-#REF!)/#REF!*100,1)</f>
        <v>#REF!</v>
      </c>
      <c r="L197" s="141" t="e">
        <f>ROUND((#REF!-#REF!)/#REF!*100,1)</f>
        <v>#REF!</v>
      </c>
      <c r="M197" s="141" t="e">
        <f>ROUND((#REF!-#REF!)/#REF!*100,1)</f>
        <v>#REF!</v>
      </c>
      <c r="N197" s="141" t="e">
        <f>ROUND((#REF!-#REF!)/#REF!*100,1)</f>
        <v>#REF!</v>
      </c>
      <c r="O197" s="142" t="e">
        <f>ROUND((#REF!-#REF!)/#REF!*100,1)</f>
        <v>#REF!</v>
      </c>
    </row>
    <row r="198" spans="1:15">
      <c r="A198" s="36">
        <v>9</v>
      </c>
      <c r="B198" s="37" t="s">
        <v>33</v>
      </c>
      <c r="C198" s="140" t="e">
        <f>ROUND((#REF!-#REF!)/#REF!*100,1)</f>
        <v>#REF!</v>
      </c>
      <c r="D198" s="141" t="e">
        <f>ROUND((#REF!-#REF!)/#REF!*100,1)</f>
        <v>#REF!</v>
      </c>
      <c r="E198" s="141" t="e">
        <f>ROUND((#REF!-#REF!)/#REF!*100,1)</f>
        <v>#REF!</v>
      </c>
      <c r="F198" s="141" t="e">
        <f>ROUND((#REF!-#REF!)/#REF!*100,1)</f>
        <v>#REF!</v>
      </c>
      <c r="G198" s="141" t="e">
        <f>ROUND((#REF!-#REF!)/#REF!*100,1)</f>
        <v>#REF!</v>
      </c>
      <c r="H198" s="141" t="e">
        <f>ROUND((#REF!-#REF!)/#REF!*100,1)</f>
        <v>#REF!</v>
      </c>
      <c r="I198" s="141" t="e">
        <f>ROUND((#REF!-#REF!)/#REF!*100,1)</f>
        <v>#REF!</v>
      </c>
      <c r="J198" s="141" t="e">
        <f>ROUND((#REF!-#REF!)/#REF!*100,1)</f>
        <v>#REF!</v>
      </c>
      <c r="K198" s="141" t="e">
        <f>ROUND((#REF!-#REF!)/#REF!*100,1)</f>
        <v>#REF!</v>
      </c>
      <c r="L198" s="141" t="e">
        <f>ROUND((#REF!-#REF!)/#REF!*100,1)</f>
        <v>#REF!</v>
      </c>
      <c r="M198" s="141" t="e">
        <f>ROUND((#REF!-#REF!)/#REF!*100,1)</f>
        <v>#REF!</v>
      </c>
      <c r="N198" s="141" t="e">
        <f>ROUND((#REF!-#REF!)/#REF!*100,1)</f>
        <v>#REF!</v>
      </c>
      <c r="O198" s="142" t="e">
        <f>ROUND((#REF!-#REF!)/#REF!*100,1)</f>
        <v>#REF!</v>
      </c>
    </row>
    <row r="199" spans="1:15">
      <c r="A199" s="40">
        <v>10</v>
      </c>
      <c r="B199" s="41" t="s">
        <v>34</v>
      </c>
      <c r="C199" s="143" t="e">
        <f>ROUND((#REF!-#REF!)/#REF!*100,1)</f>
        <v>#REF!</v>
      </c>
      <c r="D199" s="144" t="e">
        <f>ROUND((#REF!-#REF!)/#REF!*100,1)</f>
        <v>#REF!</v>
      </c>
      <c r="E199" s="144" t="e">
        <f>ROUND((#REF!-#REF!)/#REF!*100,1)</f>
        <v>#REF!</v>
      </c>
      <c r="F199" s="144" t="e">
        <f>ROUND((#REF!-#REF!)/#REF!*100,1)</f>
        <v>#REF!</v>
      </c>
      <c r="G199" s="144" t="e">
        <f>ROUND((#REF!-#REF!)/#REF!*100,1)</f>
        <v>#REF!</v>
      </c>
      <c r="H199" s="144" t="e">
        <f>ROUND((#REF!-#REF!)/#REF!*100,1)</f>
        <v>#REF!</v>
      </c>
      <c r="I199" s="144" t="e">
        <f>ROUND((#REF!-#REF!)/#REF!*100,1)</f>
        <v>#REF!</v>
      </c>
      <c r="J199" s="144" t="e">
        <f>ROUND((#REF!-#REF!)/#REF!*100,1)</f>
        <v>#REF!</v>
      </c>
      <c r="K199" s="144" t="e">
        <f>ROUND((#REF!-#REF!)/#REF!*100,1)</f>
        <v>#REF!</v>
      </c>
      <c r="L199" s="144" t="e">
        <f>ROUND((#REF!-#REF!)/#REF!*100,1)</f>
        <v>#REF!</v>
      </c>
      <c r="M199" s="144" t="e">
        <f>ROUND((#REF!-#REF!)/#REF!*100,1)</f>
        <v>#REF!</v>
      </c>
      <c r="N199" s="144" t="e">
        <f>ROUND((#REF!-#REF!)/#REF!*100,1)</f>
        <v>#REF!</v>
      </c>
      <c r="O199" s="145" t="e">
        <f>ROUND((#REF!-#REF!)/#REF!*100,1)</f>
        <v>#REF!</v>
      </c>
    </row>
    <row r="202" spans="1:15">
      <c r="A202" s="20" t="s">
        <v>139</v>
      </c>
      <c r="B202" s="21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 t="s">
        <v>10</v>
      </c>
      <c r="O202" s="19"/>
    </row>
    <row r="203" spans="1:15">
      <c r="A203" s="23"/>
      <c r="B203" s="24" t="s">
        <v>11</v>
      </c>
      <c r="C203" s="418" t="s">
        <v>12</v>
      </c>
      <c r="D203" s="422" t="s">
        <v>13</v>
      </c>
      <c r="E203" s="418" t="s">
        <v>14</v>
      </c>
      <c r="F203" s="420" t="s">
        <v>8</v>
      </c>
      <c r="G203" s="25"/>
      <c r="H203" s="25"/>
      <c r="I203" s="26"/>
      <c r="J203" s="418" t="s">
        <v>9</v>
      </c>
      <c r="K203" s="418" t="s">
        <v>15</v>
      </c>
      <c r="L203" s="25" t="s">
        <v>16</v>
      </c>
      <c r="M203" s="25"/>
      <c r="N203" s="25"/>
      <c r="O203" s="26"/>
    </row>
    <row r="204" spans="1:15" ht="25">
      <c r="A204" s="48"/>
      <c r="B204" s="73" t="s">
        <v>17</v>
      </c>
      <c r="C204" s="419"/>
      <c r="D204" s="423"/>
      <c r="E204" s="419"/>
      <c r="F204" s="421"/>
      <c r="G204" s="29" t="s">
        <v>18</v>
      </c>
      <c r="H204" s="30" t="s">
        <v>19</v>
      </c>
      <c r="I204" s="26" t="s">
        <v>20</v>
      </c>
      <c r="J204" s="419"/>
      <c r="K204" s="419"/>
      <c r="L204" s="31" t="s">
        <v>269</v>
      </c>
      <c r="M204" s="29" t="s">
        <v>21</v>
      </c>
      <c r="N204" s="30" t="s">
        <v>22</v>
      </c>
      <c r="O204" s="26" t="s">
        <v>23</v>
      </c>
    </row>
    <row r="205" spans="1:15">
      <c r="A205" s="32"/>
      <c r="B205" s="44" t="s">
        <v>24</v>
      </c>
      <c r="C205" s="137" t="e">
        <f>ROUND((C4-#REF!)/#REF!*100,1)</f>
        <v>#REF!</v>
      </c>
      <c r="D205" s="138" t="e">
        <f>ROUND((D4-#REF!)/#REF!*100,1)</f>
        <v>#REF!</v>
      </c>
      <c r="E205" s="138" t="e">
        <f>ROUND((E4-#REF!)/#REF!*100,1)</f>
        <v>#REF!</v>
      </c>
      <c r="F205" s="138" t="e">
        <f>ROUND((F4-#REF!)/#REF!*100,1)</f>
        <v>#REF!</v>
      </c>
      <c r="G205" s="138" t="e">
        <f>ROUND((G4-#REF!)/#REF!*100,1)</f>
        <v>#REF!</v>
      </c>
      <c r="H205" s="138" t="e">
        <f>ROUND((H4-#REF!)/#REF!*100,1)</f>
        <v>#REF!</v>
      </c>
      <c r="I205" s="138" t="e">
        <f>ROUND((I4-#REF!)/#REF!*100,1)</f>
        <v>#REF!</v>
      </c>
      <c r="J205" s="138" t="e">
        <f>ROUND((J4-#REF!)/#REF!*100,1)</f>
        <v>#REF!</v>
      </c>
      <c r="K205" s="138" t="e">
        <f>ROUND((K4-#REF!)/#REF!*100,1)</f>
        <v>#REF!</v>
      </c>
      <c r="L205" s="138" t="e">
        <f>ROUND((L4-#REF!)/#REF!*100,1)</f>
        <v>#REF!</v>
      </c>
      <c r="M205" s="138" t="e">
        <f>ROUND((M4-#REF!)/#REF!*100,1)</f>
        <v>#REF!</v>
      </c>
      <c r="N205" s="138" t="e">
        <f>ROUND((N4-#REF!)/#REF!*100,1)</f>
        <v>#REF!</v>
      </c>
      <c r="O205" s="139" t="e">
        <f>ROUND((O4-#REF!)/#REF!*100,1)</f>
        <v>#REF!</v>
      </c>
    </row>
    <row r="206" spans="1:15">
      <c r="A206" s="36">
        <v>1</v>
      </c>
      <c r="B206" s="50" t="s">
        <v>25</v>
      </c>
      <c r="C206" s="140" t="e">
        <f>ROUND((C5-#REF!)/#REF!*100,1)</f>
        <v>#REF!</v>
      </c>
      <c r="D206" s="141" t="e">
        <f>ROUND((D5-#REF!)/#REF!*100,1)</f>
        <v>#REF!</v>
      </c>
      <c r="E206" s="141" t="e">
        <f>ROUND((E5-#REF!)/#REF!*100,1)</f>
        <v>#REF!</v>
      </c>
      <c r="F206" s="141" t="e">
        <f>ROUND((F5-#REF!)/#REF!*100,1)</f>
        <v>#REF!</v>
      </c>
      <c r="G206" s="141" t="e">
        <f>ROUND((G5-#REF!)/#REF!*100,1)</f>
        <v>#REF!</v>
      </c>
      <c r="H206" s="141" t="e">
        <f>ROUND((H5-#REF!)/#REF!*100,1)</f>
        <v>#REF!</v>
      </c>
      <c r="I206" s="141" t="e">
        <f>ROUND((I5-#REF!)/#REF!*100,1)</f>
        <v>#REF!</v>
      </c>
      <c r="J206" s="141" t="e">
        <f>ROUND((J5-#REF!)/#REF!*100,1)</f>
        <v>#REF!</v>
      </c>
      <c r="K206" s="141" t="e">
        <f>ROUND((K5-#REF!)/#REF!*100,1)</f>
        <v>#REF!</v>
      </c>
      <c r="L206" s="141" t="e">
        <f>ROUND((L5-#REF!)/#REF!*100,1)</f>
        <v>#REF!</v>
      </c>
      <c r="M206" s="141" t="e">
        <f>ROUND((M5-#REF!)/#REF!*100,1)</f>
        <v>#REF!</v>
      </c>
      <c r="N206" s="141" t="e">
        <f>ROUND((N5-#REF!)/#REF!*100,1)</f>
        <v>#REF!</v>
      </c>
      <c r="O206" s="142" t="e">
        <f>ROUND((O5-#REF!)/#REF!*100,1)</f>
        <v>#REF!</v>
      </c>
    </row>
    <row r="207" spans="1:15">
      <c r="A207" s="36">
        <v>2</v>
      </c>
      <c r="B207" s="50" t="s">
        <v>26</v>
      </c>
      <c r="C207" s="140" t="e">
        <f>ROUND((C6-#REF!)/#REF!*100,1)</f>
        <v>#REF!</v>
      </c>
      <c r="D207" s="141" t="e">
        <f>ROUND((D6-#REF!)/#REF!*100,1)</f>
        <v>#REF!</v>
      </c>
      <c r="E207" s="141" t="e">
        <f>ROUND((E6-#REF!)/#REF!*100,1)</f>
        <v>#REF!</v>
      </c>
      <c r="F207" s="141" t="e">
        <f>ROUND((F6-#REF!)/#REF!*100,1)</f>
        <v>#REF!</v>
      </c>
      <c r="G207" s="141" t="e">
        <f>ROUND((G6-#REF!)/#REF!*100,1)</f>
        <v>#REF!</v>
      </c>
      <c r="H207" s="141" t="e">
        <f>ROUND((H6-#REF!)/#REF!*100,1)</f>
        <v>#REF!</v>
      </c>
      <c r="I207" s="141" t="e">
        <f>ROUND((I6-#REF!)/#REF!*100,1)</f>
        <v>#REF!</v>
      </c>
      <c r="J207" s="141" t="e">
        <f>ROUND((J6-#REF!)/#REF!*100,1)</f>
        <v>#REF!</v>
      </c>
      <c r="K207" s="141" t="e">
        <f>ROUND((K6-#REF!)/#REF!*100,1)</f>
        <v>#REF!</v>
      </c>
      <c r="L207" s="141" t="e">
        <f>ROUND((L6-#REF!)/#REF!*100,1)</f>
        <v>#REF!</v>
      </c>
      <c r="M207" s="141" t="e">
        <f>ROUND((M6-#REF!)/#REF!*100,1)</f>
        <v>#REF!</v>
      </c>
      <c r="N207" s="141" t="e">
        <f>ROUND((N6-#REF!)/#REF!*100,1)</f>
        <v>#REF!</v>
      </c>
      <c r="O207" s="142" t="e">
        <f>ROUND((O6-#REF!)/#REF!*100,1)</f>
        <v>#REF!</v>
      </c>
    </row>
    <row r="208" spans="1:15">
      <c r="A208" s="36">
        <v>3</v>
      </c>
      <c r="B208" s="50" t="s">
        <v>27</v>
      </c>
      <c r="C208" s="140" t="e">
        <f>ROUND((C7-#REF!)/#REF!*100,1)</f>
        <v>#REF!</v>
      </c>
      <c r="D208" s="141" t="e">
        <f>ROUND((D7-#REF!)/#REF!*100,1)</f>
        <v>#REF!</v>
      </c>
      <c r="E208" s="141" t="e">
        <f>ROUND((E7-#REF!)/#REF!*100,1)</f>
        <v>#REF!</v>
      </c>
      <c r="F208" s="141" t="e">
        <f>ROUND((F7-#REF!)/#REF!*100,1)</f>
        <v>#REF!</v>
      </c>
      <c r="G208" s="141" t="e">
        <f>ROUND((G7-#REF!)/#REF!*100,1)</f>
        <v>#REF!</v>
      </c>
      <c r="H208" s="141" t="e">
        <f>ROUND((H7-#REF!)/#REF!*100,1)</f>
        <v>#REF!</v>
      </c>
      <c r="I208" s="141" t="e">
        <f>ROUND((I7-#REF!)/#REF!*100,1)</f>
        <v>#REF!</v>
      </c>
      <c r="J208" s="141" t="e">
        <f>ROUND((J7-#REF!)/#REF!*100,1)</f>
        <v>#REF!</v>
      </c>
      <c r="K208" s="141" t="e">
        <f>ROUND((K7-#REF!)/#REF!*100,1)</f>
        <v>#REF!</v>
      </c>
      <c r="L208" s="141" t="e">
        <f>ROUND((L7-#REF!)/#REF!*100,1)</f>
        <v>#REF!</v>
      </c>
      <c r="M208" s="141" t="e">
        <f>ROUND((M7-#REF!)/#REF!*100,1)</f>
        <v>#REF!</v>
      </c>
      <c r="N208" s="141" t="e">
        <f>ROUND((N7-#REF!)/#REF!*100,1)</f>
        <v>#REF!</v>
      </c>
      <c r="O208" s="142" t="e">
        <f>ROUND((O7-#REF!)/#REF!*100,1)</f>
        <v>#REF!</v>
      </c>
    </row>
    <row r="209" spans="1:15">
      <c r="A209" s="36">
        <v>4</v>
      </c>
      <c r="B209" s="50" t="s">
        <v>28</v>
      </c>
      <c r="C209" s="140" t="e">
        <f>ROUND((C8-#REF!)/#REF!*100,1)</f>
        <v>#REF!</v>
      </c>
      <c r="D209" s="141" t="e">
        <f>ROUND((D8-#REF!)/#REF!*100,1)</f>
        <v>#REF!</v>
      </c>
      <c r="E209" s="141" t="e">
        <f>ROUND((E8-#REF!)/#REF!*100,1)</f>
        <v>#REF!</v>
      </c>
      <c r="F209" s="141" t="e">
        <f>ROUND((F8-#REF!)/#REF!*100,1)</f>
        <v>#REF!</v>
      </c>
      <c r="G209" s="141" t="e">
        <f>ROUND((G8-#REF!)/#REF!*100,1)</f>
        <v>#REF!</v>
      </c>
      <c r="H209" s="141" t="e">
        <f>ROUND((H8-#REF!)/#REF!*100,1)</f>
        <v>#REF!</v>
      </c>
      <c r="I209" s="141" t="e">
        <f>ROUND((I8-#REF!)/#REF!*100,1)</f>
        <v>#REF!</v>
      </c>
      <c r="J209" s="141" t="e">
        <f>ROUND((J8-#REF!)/#REF!*100,1)</f>
        <v>#REF!</v>
      </c>
      <c r="K209" s="141" t="e">
        <f>ROUND((K8-#REF!)/#REF!*100,1)</f>
        <v>#REF!</v>
      </c>
      <c r="L209" s="141" t="e">
        <f>ROUND((L8-#REF!)/#REF!*100,1)</f>
        <v>#REF!</v>
      </c>
      <c r="M209" s="141" t="e">
        <f>ROUND((M8-#REF!)/#REF!*100,1)</f>
        <v>#REF!</v>
      </c>
      <c r="N209" s="141" t="e">
        <f>ROUND((N8-#REF!)/#REF!*100,1)</f>
        <v>#REF!</v>
      </c>
      <c r="O209" s="142" t="e">
        <f>ROUND((O8-#REF!)/#REF!*100,1)</f>
        <v>#REF!</v>
      </c>
    </row>
    <row r="210" spans="1:15">
      <c r="A210" s="36">
        <v>5</v>
      </c>
      <c r="B210" s="50" t="s">
        <v>29</v>
      </c>
      <c r="C210" s="140" t="e">
        <f>ROUND((C9-#REF!)/#REF!*100,1)</f>
        <v>#REF!</v>
      </c>
      <c r="D210" s="141" t="e">
        <f>ROUND((D9-#REF!)/#REF!*100,1)</f>
        <v>#REF!</v>
      </c>
      <c r="E210" s="141" t="e">
        <f>ROUND((E9-#REF!)/#REF!*100,1)</f>
        <v>#REF!</v>
      </c>
      <c r="F210" s="141" t="e">
        <f>ROUND((F9-#REF!)/#REF!*100,1)</f>
        <v>#REF!</v>
      </c>
      <c r="G210" s="141" t="e">
        <f>ROUND((G9-#REF!)/#REF!*100,1)</f>
        <v>#REF!</v>
      </c>
      <c r="H210" s="141" t="e">
        <f>ROUND((H9-#REF!)/#REF!*100,1)</f>
        <v>#REF!</v>
      </c>
      <c r="I210" s="141" t="e">
        <f>ROUND((I9-#REF!)/#REF!*100,1)</f>
        <v>#REF!</v>
      </c>
      <c r="J210" s="141" t="e">
        <f>ROUND((J9-#REF!)/#REF!*100,1)</f>
        <v>#REF!</v>
      </c>
      <c r="K210" s="141" t="e">
        <f>ROUND((K9-#REF!)/#REF!*100,1)</f>
        <v>#REF!</v>
      </c>
      <c r="L210" s="141" t="e">
        <f>ROUND((L9-#REF!)/#REF!*100,1)</f>
        <v>#REF!</v>
      </c>
      <c r="M210" s="141" t="e">
        <f>ROUND((M9-#REF!)/#REF!*100,1)</f>
        <v>#REF!</v>
      </c>
      <c r="N210" s="141" t="e">
        <f>ROUND((N9-#REF!)/#REF!*100,1)</f>
        <v>#REF!</v>
      </c>
      <c r="O210" s="142" t="e">
        <f>ROUND((O9-#REF!)/#REF!*100,1)</f>
        <v>#REF!</v>
      </c>
    </row>
    <row r="211" spans="1:15">
      <c r="A211" s="36">
        <v>6</v>
      </c>
      <c r="B211" s="50" t="s">
        <v>30</v>
      </c>
      <c r="C211" s="140" t="e">
        <f>ROUND((C10-#REF!)/#REF!*100,1)</f>
        <v>#REF!</v>
      </c>
      <c r="D211" s="141" t="e">
        <f>ROUND((D10-#REF!)/#REF!*100,1)</f>
        <v>#REF!</v>
      </c>
      <c r="E211" s="141" t="e">
        <f>ROUND((E10-#REF!)/#REF!*100,1)</f>
        <v>#REF!</v>
      </c>
      <c r="F211" s="141" t="e">
        <f>ROUND((F10-#REF!)/#REF!*100,1)</f>
        <v>#REF!</v>
      </c>
      <c r="G211" s="141" t="e">
        <f>ROUND((G10-#REF!)/#REF!*100,1)</f>
        <v>#REF!</v>
      </c>
      <c r="H211" s="141" t="e">
        <f>ROUND((H10-#REF!)/#REF!*100,1)</f>
        <v>#REF!</v>
      </c>
      <c r="I211" s="141" t="e">
        <f>ROUND((I10-#REF!)/#REF!*100,1)</f>
        <v>#REF!</v>
      </c>
      <c r="J211" s="141" t="e">
        <f>ROUND((J10-#REF!)/#REF!*100,1)</f>
        <v>#REF!</v>
      </c>
      <c r="K211" s="141" t="e">
        <f>ROUND((K10-#REF!)/#REF!*100,1)</f>
        <v>#REF!</v>
      </c>
      <c r="L211" s="141" t="e">
        <f>ROUND((L10-#REF!)/#REF!*100,1)</f>
        <v>#REF!</v>
      </c>
      <c r="M211" s="141" t="e">
        <f>ROUND((M10-#REF!)/#REF!*100,1)</f>
        <v>#REF!</v>
      </c>
      <c r="N211" s="141" t="e">
        <f>ROUND((N10-#REF!)/#REF!*100,1)</f>
        <v>#REF!</v>
      </c>
      <c r="O211" s="142" t="e">
        <f>ROUND((O10-#REF!)/#REF!*100,1)</f>
        <v>#REF!</v>
      </c>
    </row>
    <row r="212" spans="1:15">
      <c r="A212" s="36">
        <v>7</v>
      </c>
      <c r="B212" s="50" t="s">
        <v>31</v>
      </c>
      <c r="C212" s="140" t="e">
        <f>ROUND((C11-#REF!)/#REF!*100,1)</f>
        <v>#REF!</v>
      </c>
      <c r="D212" s="141" t="e">
        <f>ROUND((D11-#REF!)/#REF!*100,1)</f>
        <v>#REF!</v>
      </c>
      <c r="E212" s="141" t="e">
        <f>ROUND((E11-#REF!)/#REF!*100,1)</f>
        <v>#REF!</v>
      </c>
      <c r="F212" s="141" t="e">
        <f>ROUND((F11-#REF!)/#REF!*100,1)</f>
        <v>#REF!</v>
      </c>
      <c r="G212" s="141" t="e">
        <f>ROUND((G11-#REF!)/#REF!*100,1)</f>
        <v>#REF!</v>
      </c>
      <c r="H212" s="141" t="e">
        <f>ROUND((H11-#REF!)/#REF!*100,1)</f>
        <v>#REF!</v>
      </c>
      <c r="I212" s="141" t="e">
        <f>ROUND((I11-#REF!)/#REF!*100,1)</f>
        <v>#REF!</v>
      </c>
      <c r="J212" s="141" t="e">
        <f>ROUND((J11-#REF!)/#REF!*100,1)</f>
        <v>#REF!</v>
      </c>
      <c r="K212" s="141" t="e">
        <f>ROUND((K11-#REF!)/#REF!*100,1)</f>
        <v>#REF!</v>
      </c>
      <c r="L212" s="141" t="e">
        <f>ROUND((L11-#REF!)/#REF!*100,1)</f>
        <v>#REF!</v>
      </c>
      <c r="M212" s="141" t="e">
        <f>ROUND((M11-#REF!)/#REF!*100,1)</f>
        <v>#REF!</v>
      </c>
      <c r="N212" s="141" t="e">
        <f>ROUND((N11-#REF!)/#REF!*100,1)</f>
        <v>#REF!</v>
      </c>
      <c r="O212" s="142" t="e">
        <f>ROUND((O11-#REF!)/#REF!*100,1)</f>
        <v>#REF!</v>
      </c>
    </row>
    <row r="213" spans="1:15">
      <c r="A213" s="36">
        <v>8</v>
      </c>
      <c r="B213" s="50" t="s">
        <v>32</v>
      </c>
      <c r="C213" s="140" t="e">
        <f>ROUND((C12-#REF!)/#REF!*100,1)</f>
        <v>#REF!</v>
      </c>
      <c r="D213" s="141" t="e">
        <f>ROUND((D12-#REF!)/#REF!*100,1)</f>
        <v>#REF!</v>
      </c>
      <c r="E213" s="141" t="e">
        <f>ROUND((E12-#REF!)/#REF!*100,1)</f>
        <v>#REF!</v>
      </c>
      <c r="F213" s="141" t="e">
        <f>ROUND((F12-#REF!)/#REF!*100,1)</f>
        <v>#REF!</v>
      </c>
      <c r="G213" s="141" t="e">
        <f>ROUND((G12-#REF!)/#REF!*100,1)</f>
        <v>#REF!</v>
      </c>
      <c r="H213" s="141" t="e">
        <f>ROUND((H12-#REF!)/#REF!*100,1)</f>
        <v>#REF!</v>
      </c>
      <c r="I213" s="141" t="e">
        <f>ROUND((I12-#REF!)/#REF!*100,1)</f>
        <v>#REF!</v>
      </c>
      <c r="J213" s="141" t="e">
        <f>ROUND((J12-#REF!)/#REF!*100,1)</f>
        <v>#REF!</v>
      </c>
      <c r="K213" s="141" t="e">
        <f>ROUND((K12-#REF!)/#REF!*100,1)</f>
        <v>#REF!</v>
      </c>
      <c r="L213" s="141" t="e">
        <f>ROUND((L12-#REF!)/#REF!*100,1)</f>
        <v>#REF!</v>
      </c>
      <c r="M213" s="141" t="e">
        <f>ROUND((M12-#REF!)/#REF!*100,1)</f>
        <v>#REF!</v>
      </c>
      <c r="N213" s="141" t="e">
        <f>ROUND((N12-#REF!)/#REF!*100,1)</f>
        <v>#REF!</v>
      </c>
      <c r="O213" s="142" t="e">
        <f>ROUND((O12-#REF!)/#REF!*100,1)</f>
        <v>#REF!</v>
      </c>
    </row>
    <row r="214" spans="1:15">
      <c r="A214" s="36">
        <v>9</v>
      </c>
      <c r="B214" s="50" t="s">
        <v>33</v>
      </c>
      <c r="C214" s="140" t="e">
        <f>ROUND((C13-#REF!)/#REF!*100,1)</f>
        <v>#REF!</v>
      </c>
      <c r="D214" s="141" t="e">
        <f>ROUND((D13-#REF!)/#REF!*100,1)</f>
        <v>#REF!</v>
      </c>
      <c r="E214" s="141" t="e">
        <f>ROUND((E13-#REF!)/#REF!*100,1)</f>
        <v>#REF!</v>
      </c>
      <c r="F214" s="141" t="e">
        <f>ROUND((F13-#REF!)/#REF!*100,1)</f>
        <v>#REF!</v>
      </c>
      <c r="G214" s="141" t="e">
        <f>ROUND((G13-#REF!)/#REF!*100,1)</f>
        <v>#REF!</v>
      </c>
      <c r="H214" s="141" t="e">
        <f>ROUND((H13-#REF!)/#REF!*100,1)</f>
        <v>#REF!</v>
      </c>
      <c r="I214" s="141" t="e">
        <f>ROUND((I13-#REF!)/#REF!*100,1)</f>
        <v>#REF!</v>
      </c>
      <c r="J214" s="141" t="e">
        <f>ROUND((J13-#REF!)/#REF!*100,1)</f>
        <v>#REF!</v>
      </c>
      <c r="K214" s="141" t="e">
        <f>ROUND((K13-#REF!)/#REF!*100,1)</f>
        <v>#REF!</v>
      </c>
      <c r="L214" s="141" t="e">
        <f>ROUND((L13-#REF!)/#REF!*100,1)</f>
        <v>#REF!</v>
      </c>
      <c r="M214" s="141" t="e">
        <f>ROUND((M13-#REF!)/#REF!*100,1)</f>
        <v>#REF!</v>
      </c>
      <c r="N214" s="141" t="e">
        <f>ROUND((N13-#REF!)/#REF!*100,1)</f>
        <v>#REF!</v>
      </c>
      <c r="O214" s="142" t="e">
        <f>ROUND((O13-#REF!)/#REF!*100,1)</f>
        <v>#REF!</v>
      </c>
    </row>
    <row r="215" spans="1:15">
      <c r="A215" s="40">
        <v>10</v>
      </c>
      <c r="B215" s="51" t="s">
        <v>34</v>
      </c>
      <c r="C215" s="143" t="e">
        <f>ROUND((C14-#REF!)/#REF!*100,1)</f>
        <v>#REF!</v>
      </c>
      <c r="D215" s="144" t="e">
        <f>ROUND((D14-#REF!)/#REF!*100,1)</f>
        <v>#REF!</v>
      </c>
      <c r="E215" s="144" t="e">
        <f>ROUND((E14-#REF!)/#REF!*100,1)</f>
        <v>#REF!</v>
      </c>
      <c r="F215" s="144" t="e">
        <f>ROUND((F14-#REF!)/#REF!*100,1)</f>
        <v>#REF!</v>
      </c>
      <c r="G215" s="144" t="e">
        <f>ROUND((G14-#REF!)/#REF!*100,1)</f>
        <v>#REF!</v>
      </c>
      <c r="H215" s="144" t="e">
        <f>ROUND((H14-#REF!)/#REF!*100,1)</f>
        <v>#REF!</v>
      </c>
      <c r="I215" s="144" t="e">
        <f>ROUND((I14-#REF!)/#REF!*100,1)</f>
        <v>#REF!</v>
      </c>
      <c r="J215" s="144" t="e">
        <f>ROUND((J14-#REF!)/#REF!*100,1)</f>
        <v>#REF!</v>
      </c>
      <c r="K215" s="144" t="e">
        <f>ROUND((K14-#REF!)/#REF!*100,1)</f>
        <v>#REF!</v>
      </c>
      <c r="L215" s="144" t="e">
        <f>ROUND((L14-#REF!)/#REF!*100,1)</f>
        <v>#REF!</v>
      </c>
      <c r="M215" s="144" t="e">
        <f>ROUND((M14-#REF!)/#REF!*100,1)</f>
        <v>#REF!</v>
      </c>
      <c r="N215" s="144" t="e">
        <f>ROUND((N14-#REF!)/#REF!*100,1)</f>
        <v>#REF!</v>
      </c>
      <c r="O215" s="145" t="e">
        <f>ROUND((O14-#REF!)/#REF!*100,1)</f>
        <v>#REF!</v>
      </c>
    </row>
  </sheetData>
  <mergeCells count="42"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K2:K3"/>
    <mergeCell ref="C2:C3"/>
    <mergeCell ref="D2:D3"/>
    <mergeCell ref="E2:E3"/>
    <mergeCell ref="F2:F3"/>
    <mergeCell ref="J2:J3"/>
    <mergeCell ref="J187:J188"/>
    <mergeCell ref="C203:C204"/>
    <mergeCell ref="F50:F51"/>
    <mergeCell ref="J50:J51"/>
    <mergeCell ref="K50:K51"/>
    <mergeCell ref="F203:F204"/>
    <mergeCell ref="J203:J204"/>
    <mergeCell ref="K203:K204"/>
    <mergeCell ref="K187:K188"/>
    <mergeCell ref="J66:J67"/>
    <mergeCell ref="K66:K67"/>
    <mergeCell ref="C50:C51"/>
    <mergeCell ref="D50:D51"/>
    <mergeCell ref="E50:E51"/>
    <mergeCell ref="C66:C67"/>
    <mergeCell ref="D66:D67"/>
    <mergeCell ref="E66:E67"/>
    <mergeCell ref="F66:F67"/>
    <mergeCell ref="D203:D204"/>
    <mergeCell ref="E203:E204"/>
    <mergeCell ref="C187:C188"/>
    <mergeCell ref="D187:D188"/>
    <mergeCell ref="E187:E188"/>
    <mergeCell ref="F187:F188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64"/>
  <sheetViews>
    <sheetView workbookViewId="0">
      <pane xSplit="15" ySplit="4" topLeftCell="Q45" activePane="bottomRight" state="frozen"/>
      <selection pane="topRight" activeCell="P1" sqref="P1"/>
      <selection pane="bottomLeft" activeCell="A5" sqref="A5"/>
      <selection pane="bottomRight" activeCell="X24" sqref="X24"/>
    </sheetView>
  </sheetViews>
  <sheetFormatPr defaultColWidth="11" defaultRowHeight="13"/>
  <cols>
    <col min="1" max="1" width="4.36328125" style="22" customWidth="1"/>
    <col min="2" max="2" width="11.6328125" style="22" customWidth="1"/>
    <col min="3" max="16" width="10.453125" style="22" hidden="1" customWidth="1"/>
    <col min="17" max="25" width="10.453125" style="22" customWidth="1"/>
    <col min="26" max="26" width="8.08984375" style="22" hidden="1" customWidth="1"/>
    <col min="27" max="32" width="8.08984375" style="22" customWidth="1"/>
    <col min="33" max="34" width="7.453125" style="22" customWidth="1"/>
    <col min="35" max="16384" width="11" style="22"/>
  </cols>
  <sheetData>
    <row r="1" spans="1:38">
      <c r="A1" s="20" t="s">
        <v>306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V1" s="21"/>
      <c r="W1" s="21" t="s">
        <v>36</v>
      </c>
      <c r="X1" s="21"/>
      <c r="Y1" s="21"/>
      <c r="Z1" s="21"/>
      <c r="AA1" s="21"/>
      <c r="AB1" s="21"/>
      <c r="AC1" s="21"/>
      <c r="AD1" s="21" t="s">
        <v>37</v>
      </c>
      <c r="AE1" s="21"/>
      <c r="AF1" s="21"/>
      <c r="AG1" s="21"/>
      <c r="AH1" s="21"/>
      <c r="AL1" s="22" t="s">
        <v>258</v>
      </c>
    </row>
    <row r="2" spans="1:38">
      <c r="A2" s="146"/>
      <c r="B2" s="147" t="s">
        <v>38</v>
      </c>
      <c r="C2" s="52">
        <v>2000</v>
      </c>
      <c r="D2" s="53">
        <v>2001</v>
      </c>
      <c r="E2" s="53">
        <v>2002</v>
      </c>
      <c r="F2" s="53">
        <v>2003</v>
      </c>
      <c r="G2" s="53">
        <v>2004</v>
      </c>
      <c r="H2" s="53">
        <v>2005</v>
      </c>
      <c r="I2" s="53">
        <v>2006</v>
      </c>
      <c r="J2" s="53">
        <v>2007</v>
      </c>
      <c r="K2" s="53">
        <v>2008</v>
      </c>
      <c r="L2" s="53">
        <v>2009</v>
      </c>
      <c r="M2" s="53">
        <v>2010</v>
      </c>
      <c r="N2" s="53">
        <v>2011</v>
      </c>
      <c r="O2" s="53">
        <v>2012</v>
      </c>
      <c r="P2" s="53">
        <v>2013</v>
      </c>
      <c r="Q2" s="53">
        <v>2014</v>
      </c>
      <c r="R2" s="53">
        <v>2015</v>
      </c>
      <c r="S2" s="53">
        <v>2016</v>
      </c>
      <c r="T2" s="53">
        <v>2017</v>
      </c>
      <c r="U2" s="53">
        <v>2018</v>
      </c>
      <c r="V2" s="218">
        <v>2019</v>
      </c>
      <c r="W2" s="218">
        <v>2020</v>
      </c>
      <c r="X2" s="218">
        <v>2021</v>
      </c>
      <c r="Y2" s="218">
        <v>2022</v>
      </c>
      <c r="Z2" s="54"/>
      <c r="AA2" s="54"/>
      <c r="AB2" s="55"/>
      <c r="AC2" s="55"/>
      <c r="AD2" s="55"/>
      <c r="AE2" s="219"/>
      <c r="AF2" s="220"/>
      <c r="AG2" s="220"/>
      <c r="AH2" s="220"/>
    </row>
    <row r="3" spans="1:38">
      <c r="A3" s="148"/>
      <c r="B3" s="149"/>
      <c r="C3" s="56" t="s">
        <v>39</v>
      </c>
      <c r="D3" s="57" t="s">
        <v>40</v>
      </c>
      <c r="E3" s="57" t="s">
        <v>41</v>
      </c>
      <c r="F3" s="57" t="s">
        <v>42</v>
      </c>
      <c r="G3" s="57" t="s">
        <v>43</v>
      </c>
      <c r="H3" s="57" t="s">
        <v>44</v>
      </c>
      <c r="I3" s="57" t="s">
        <v>45</v>
      </c>
      <c r="J3" s="57" t="s">
        <v>46</v>
      </c>
      <c r="K3" s="37" t="s">
        <v>47</v>
      </c>
      <c r="L3" s="37" t="s">
        <v>48</v>
      </c>
      <c r="M3" s="37" t="s">
        <v>49</v>
      </c>
      <c r="N3" s="37" t="s">
        <v>50</v>
      </c>
      <c r="O3" s="37" t="s">
        <v>51</v>
      </c>
      <c r="P3" s="37" t="s">
        <v>52</v>
      </c>
      <c r="Q3" s="37" t="s">
        <v>53</v>
      </c>
      <c r="R3" s="37" t="s">
        <v>54</v>
      </c>
      <c r="S3" s="37" t="s">
        <v>55</v>
      </c>
      <c r="T3" s="37" t="s">
        <v>56</v>
      </c>
      <c r="U3" s="37" t="s">
        <v>57</v>
      </c>
      <c r="V3" s="221" t="s">
        <v>252</v>
      </c>
      <c r="W3" s="221" t="s">
        <v>213</v>
      </c>
      <c r="X3" s="221" t="s">
        <v>283</v>
      </c>
      <c r="Y3" s="221" t="s">
        <v>307</v>
      </c>
      <c r="Z3" s="58" t="s">
        <v>270</v>
      </c>
      <c r="AA3" s="58" t="s">
        <v>271</v>
      </c>
      <c r="AB3" s="37" t="s">
        <v>272</v>
      </c>
      <c r="AC3" s="37" t="s">
        <v>273</v>
      </c>
      <c r="AD3" s="37" t="s">
        <v>246</v>
      </c>
      <c r="AE3" s="74" t="s">
        <v>274</v>
      </c>
      <c r="AF3" s="208" t="s">
        <v>275</v>
      </c>
      <c r="AG3" s="208" t="s">
        <v>284</v>
      </c>
      <c r="AH3" s="208" t="s">
        <v>308</v>
      </c>
    </row>
    <row r="4" spans="1:38">
      <c r="A4" s="150"/>
      <c r="B4" s="151" t="s">
        <v>17</v>
      </c>
      <c r="C4" s="59"/>
      <c r="D4" s="60"/>
      <c r="E4" s="60"/>
      <c r="F4" s="60"/>
      <c r="G4" s="60"/>
      <c r="H4" s="60"/>
      <c r="I4" s="60"/>
      <c r="J4" s="60"/>
      <c r="K4" s="41"/>
      <c r="L4" s="61" t="s">
        <v>258</v>
      </c>
      <c r="M4" s="61" t="s">
        <v>248</v>
      </c>
      <c r="N4" s="61" t="s">
        <v>248</v>
      </c>
      <c r="O4" s="61" t="s">
        <v>248</v>
      </c>
      <c r="P4" s="61" t="s">
        <v>248</v>
      </c>
      <c r="Q4" s="61" t="s">
        <v>258</v>
      </c>
      <c r="R4" s="61" t="s">
        <v>258</v>
      </c>
      <c r="S4" s="61" t="s">
        <v>248</v>
      </c>
      <c r="T4" s="222" t="s">
        <v>258</v>
      </c>
      <c r="U4" s="61" t="s">
        <v>248</v>
      </c>
      <c r="V4" s="223" t="s">
        <v>58</v>
      </c>
      <c r="W4" s="223" t="s">
        <v>58</v>
      </c>
      <c r="X4" s="223" t="s">
        <v>59</v>
      </c>
      <c r="Y4" s="223" t="s">
        <v>59</v>
      </c>
      <c r="Z4" s="58"/>
      <c r="AA4" s="58"/>
      <c r="AB4" s="37"/>
      <c r="AC4" s="37"/>
      <c r="AD4" s="37"/>
      <c r="AE4" s="224"/>
      <c r="AF4" s="225"/>
      <c r="AG4" s="296"/>
      <c r="AH4" s="296"/>
    </row>
    <row r="5" spans="1:38">
      <c r="A5" s="32"/>
      <c r="B5" s="44" t="s">
        <v>24</v>
      </c>
      <c r="C5" s="209">
        <v>20381209</v>
      </c>
      <c r="D5" s="210">
        <v>19784388</v>
      </c>
      <c r="E5" s="210">
        <v>19144708</v>
      </c>
      <c r="F5" s="210">
        <v>19285155</v>
      </c>
      <c r="G5" s="210">
        <v>19441327</v>
      </c>
      <c r="H5" s="210">
        <v>19901837</v>
      </c>
      <c r="I5" s="210">
        <v>19782242.294825662</v>
      </c>
      <c r="J5" s="210">
        <v>19889432.330781937</v>
      </c>
      <c r="K5" s="210">
        <v>19545690.871568378</v>
      </c>
      <c r="L5" s="210">
        <v>18198634.559316851</v>
      </c>
      <c r="M5" s="210">
        <v>19374669.281888761</v>
      </c>
      <c r="N5" s="210">
        <v>19401843.34138649</v>
      </c>
      <c r="O5" s="210">
        <v>19586754.252332043</v>
      </c>
      <c r="P5" s="210">
        <v>19885048.633353006</v>
      </c>
      <c r="Q5" s="393">
        <v>19957695.406695016</v>
      </c>
      <c r="R5" s="393">
        <v>20187819.183975238</v>
      </c>
      <c r="S5" s="393">
        <v>20260598.70055842</v>
      </c>
      <c r="T5" s="393">
        <v>20703790.339684371</v>
      </c>
      <c r="U5" s="393">
        <v>20612569.931051183</v>
      </c>
      <c r="V5" s="393">
        <v>20493016</v>
      </c>
      <c r="W5" s="393">
        <v>19958837</v>
      </c>
      <c r="X5" s="393">
        <v>20527063</v>
      </c>
      <c r="Y5" s="393">
        <v>20872491</v>
      </c>
      <c r="Z5" s="137">
        <f t="shared" ref="Z5:AH6" si="0">ROUND((Q5-P5)/P5*100,1)</f>
        <v>0.4</v>
      </c>
      <c r="AA5" s="137">
        <f t="shared" si="0"/>
        <v>1.2</v>
      </c>
      <c r="AB5" s="138">
        <f t="shared" si="0"/>
        <v>0.4</v>
      </c>
      <c r="AC5" s="138">
        <f t="shared" si="0"/>
        <v>2.2000000000000002</v>
      </c>
      <c r="AD5" s="138">
        <f t="shared" si="0"/>
        <v>-0.4</v>
      </c>
      <c r="AE5" s="139">
        <f t="shared" si="0"/>
        <v>-0.6</v>
      </c>
      <c r="AF5" s="211">
        <f t="shared" si="0"/>
        <v>-2.6</v>
      </c>
      <c r="AG5" s="211">
        <f t="shared" si="0"/>
        <v>2.8</v>
      </c>
      <c r="AH5" s="211">
        <f t="shared" si="0"/>
        <v>1.7</v>
      </c>
    </row>
    <row r="6" spans="1:38">
      <c r="A6" s="36">
        <v>1</v>
      </c>
      <c r="B6" s="50" t="s">
        <v>25</v>
      </c>
      <c r="C6" s="58">
        <v>6699488</v>
      </c>
      <c r="D6" s="37">
        <v>6558112</v>
      </c>
      <c r="E6" s="37">
        <v>5902716</v>
      </c>
      <c r="F6" s="37">
        <v>5981080</v>
      </c>
      <c r="G6" s="37">
        <v>6027118</v>
      </c>
      <c r="H6" s="37">
        <v>6154327</v>
      </c>
      <c r="I6" s="37">
        <v>6143395.2948256619</v>
      </c>
      <c r="J6" s="37">
        <v>6202398.3307819366</v>
      </c>
      <c r="K6" s="37">
        <v>6091594.8715683781</v>
      </c>
      <c r="L6" s="37">
        <v>5953412.5593168512</v>
      </c>
      <c r="M6" s="37">
        <v>6313905.2818887606</v>
      </c>
      <c r="N6" s="37">
        <v>6383036.3413864896</v>
      </c>
      <c r="O6" s="37">
        <v>6367879.2523320429</v>
      </c>
      <c r="P6" s="37">
        <v>6385578.6333530061</v>
      </c>
      <c r="Q6" s="394">
        <v>6488973.4066950157</v>
      </c>
      <c r="R6" s="394">
        <v>6571170.1839752384</v>
      </c>
      <c r="S6" s="394">
        <v>6536551.7005584203</v>
      </c>
      <c r="T6" s="394">
        <v>6681355.3396843709</v>
      </c>
      <c r="U6" s="394">
        <v>6626222.9310511835</v>
      </c>
      <c r="V6" s="394">
        <v>6456893</v>
      </c>
      <c r="W6" s="394">
        <v>6329640</v>
      </c>
      <c r="X6" s="394">
        <v>6621070</v>
      </c>
      <c r="Y6" s="394">
        <v>6799504</v>
      </c>
      <c r="Z6" s="140">
        <f t="shared" si="0"/>
        <v>1.6</v>
      </c>
      <c r="AA6" s="140">
        <f t="shared" si="0"/>
        <v>1.3</v>
      </c>
      <c r="AB6" s="141">
        <f t="shared" si="0"/>
        <v>-0.5</v>
      </c>
      <c r="AC6" s="141">
        <f t="shared" si="0"/>
        <v>2.2000000000000002</v>
      </c>
      <c r="AD6" s="141">
        <f t="shared" si="0"/>
        <v>-0.8</v>
      </c>
      <c r="AE6" s="142">
        <f t="shared" si="0"/>
        <v>-2.6</v>
      </c>
      <c r="AF6" s="212">
        <f t="shared" si="0"/>
        <v>-2</v>
      </c>
      <c r="AG6" s="212">
        <f t="shared" si="0"/>
        <v>4.5999999999999996</v>
      </c>
      <c r="AH6" s="212">
        <f t="shared" si="0"/>
        <v>2.7</v>
      </c>
    </row>
    <row r="7" spans="1:38">
      <c r="A7" s="36">
        <v>2</v>
      </c>
      <c r="B7" s="50" t="s">
        <v>26</v>
      </c>
      <c r="C7" s="58">
        <v>2924190</v>
      </c>
      <c r="D7" s="37">
        <v>2889916</v>
      </c>
      <c r="E7" s="37">
        <v>2822870</v>
      </c>
      <c r="F7" s="37">
        <v>2845675</v>
      </c>
      <c r="G7" s="37">
        <v>2884172</v>
      </c>
      <c r="H7" s="37">
        <v>2998222</v>
      </c>
      <c r="I7" s="37">
        <v>3020812</v>
      </c>
      <c r="J7" s="37">
        <v>3067015</v>
      </c>
      <c r="K7" s="37">
        <v>2955751</v>
      </c>
      <c r="L7" s="37">
        <v>2786842</v>
      </c>
      <c r="M7" s="37">
        <v>3062147</v>
      </c>
      <c r="N7" s="37">
        <v>3098606</v>
      </c>
      <c r="O7" s="37">
        <v>3064390</v>
      </c>
      <c r="P7" s="37">
        <v>3141253</v>
      </c>
      <c r="Q7" s="394">
        <v>3128682</v>
      </c>
      <c r="R7" s="394">
        <v>3231097</v>
      </c>
      <c r="S7" s="394">
        <v>3240292</v>
      </c>
      <c r="T7" s="394">
        <v>3358226</v>
      </c>
      <c r="U7" s="394">
        <v>3316562</v>
      </c>
      <c r="V7" s="394">
        <v>3375569</v>
      </c>
      <c r="W7" s="394">
        <v>3315702</v>
      </c>
      <c r="X7" s="394">
        <v>3374279</v>
      </c>
      <c r="Y7" s="394">
        <v>3410784</v>
      </c>
      <c r="Z7" s="140">
        <f t="shared" ref="Z7:AH7" si="1">(Q7-P7)/P7*100</f>
        <v>-0.40019062456924037</v>
      </c>
      <c r="AA7" s="140">
        <f t="shared" si="1"/>
        <v>3.2734231219408043</v>
      </c>
      <c r="AB7" s="141">
        <f t="shared" si="1"/>
        <v>0.2845782717139102</v>
      </c>
      <c r="AC7" s="141">
        <f t="shared" si="1"/>
        <v>3.6396102573471776</v>
      </c>
      <c r="AD7" s="141">
        <f t="shared" si="1"/>
        <v>-1.2406550363197713</v>
      </c>
      <c r="AE7" s="142">
        <f t="shared" si="1"/>
        <v>1.7791616740467993</v>
      </c>
      <c r="AF7" s="212">
        <f t="shared" si="1"/>
        <v>-1.7735380316622176</v>
      </c>
      <c r="AG7" s="212">
        <f t="shared" si="1"/>
        <v>1.7666545425372968</v>
      </c>
      <c r="AH7" s="212">
        <f t="shared" si="1"/>
        <v>1.0818607471403521</v>
      </c>
    </row>
    <row r="8" spans="1:38">
      <c r="A8" s="36">
        <v>3</v>
      </c>
      <c r="B8" s="50" t="s">
        <v>27</v>
      </c>
      <c r="C8" s="58">
        <v>1797958</v>
      </c>
      <c r="D8" s="37">
        <v>1752987</v>
      </c>
      <c r="E8" s="37">
        <v>1712911</v>
      </c>
      <c r="F8" s="37">
        <v>1749188</v>
      </c>
      <c r="G8" s="37">
        <v>1784065</v>
      </c>
      <c r="H8" s="37">
        <v>1858810</v>
      </c>
      <c r="I8" s="37">
        <v>1834794</v>
      </c>
      <c r="J8" s="37">
        <v>1835789</v>
      </c>
      <c r="K8" s="37">
        <v>1755947</v>
      </c>
      <c r="L8" s="37">
        <v>1663625</v>
      </c>
      <c r="M8" s="37">
        <v>1751825</v>
      </c>
      <c r="N8" s="37">
        <v>1805591</v>
      </c>
      <c r="O8" s="37">
        <v>1862320</v>
      </c>
      <c r="P8" s="37">
        <v>1867866</v>
      </c>
      <c r="Q8" s="394">
        <v>1845046</v>
      </c>
      <c r="R8" s="394">
        <v>1853724</v>
      </c>
      <c r="S8" s="394">
        <v>1936252</v>
      </c>
      <c r="T8" s="394">
        <v>1932043</v>
      </c>
      <c r="U8" s="394">
        <v>1913237</v>
      </c>
      <c r="V8" s="394">
        <v>2049123</v>
      </c>
      <c r="W8" s="394">
        <v>1959363</v>
      </c>
      <c r="X8" s="394">
        <v>1945270</v>
      </c>
      <c r="Y8" s="394">
        <v>1940857</v>
      </c>
      <c r="Z8" s="140">
        <f t="shared" ref="Z8:AH15" si="2">ROUND((Q8-P8)/P8*100,1)</f>
        <v>-1.2</v>
      </c>
      <c r="AA8" s="140">
        <f t="shared" si="2"/>
        <v>0.5</v>
      </c>
      <c r="AB8" s="141">
        <f t="shared" si="2"/>
        <v>4.5</v>
      </c>
      <c r="AC8" s="141">
        <f t="shared" si="2"/>
        <v>-0.2</v>
      </c>
      <c r="AD8" s="141">
        <f t="shared" si="2"/>
        <v>-1</v>
      </c>
      <c r="AE8" s="142">
        <f t="shared" si="2"/>
        <v>7.1</v>
      </c>
      <c r="AF8" s="212">
        <f t="shared" si="2"/>
        <v>-4.4000000000000004</v>
      </c>
      <c r="AG8" s="212">
        <f t="shared" si="2"/>
        <v>-0.7</v>
      </c>
      <c r="AH8" s="212">
        <f t="shared" si="2"/>
        <v>-0.2</v>
      </c>
    </row>
    <row r="9" spans="1:38">
      <c r="A9" s="36">
        <v>4</v>
      </c>
      <c r="B9" s="50" t="s">
        <v>28</v>
      </c>
      <c r="C9" s="58">
        <v>2597590</v>
      </c>
      <c r="D9" s="37">
        <v>2429194</v>
      </c>
      <c r="E9" s="37">
        <v>2501954</v>
      </c>
      <c r="F9" s="37">
        <v>2548675</v>
      </c>
      <c r="G9" s="37">
        <v>2570772</v>
      </c>
      <c r="H9" s="37">
        <v>2654911</v>
      </c>
      <c r="I9" s="37">
        <v>2720814</v>
      </c>
      <c r="J9" s="37">
        <v>2771416</v>
      </c>
      <c r="K9" s="37">
        <v>2794410</v>
      </c>
      <c r="L9" s="37">
        <v>2365538</v>
      </c>
      <c r="M9" s="37">
        <v>2511832</v>
      </c>
      <c r="N9" s="37">
        <v>2446380</v>
      </c>
      <c r="O9" s="37">
        <v>2652108</v>
      </c>
      <c r="P9" s="37">
        <v>2656221</v>
      </c>
      <c r="Q9" s="394">
        <v>2661282</v>
      </c>
      <c r="R9" s="394">
        <v>2670465</v>
      </c>
      <c r="S9" s="394">
        <v>2600797</v>
      </c>
      <c r="T9" s="394">
        <v>2619833</v>
      </c>
      <c r="U9" s="394">
        <v>2660216</v>
      </c>
      <c r="V9" s="394">
        <v>2667582</v>
      </c>
      <c r="W9" s="394">
        <v>2589657</v>
      </c>
      <c r="X9" s="394">
        <v>2688411</v>
      </c>
      <c r="Y9" s="394">
        <v>2755537</v>
      </c>
      <c r="Z9" s="140">
        <f t="shared" si="2"/>
        <v>0.2</v>
      </c>
      <c r="AA9" s="140">
        <f t="shared" si="2"/>
        <v>0.3</v>
      </c>
      <c r="AB9" s="141">
        <f t="shared" si="2"/>
        <v>-2.6</v>
      </c>
      <c r="AC9" s="141">
        <f t="shared" si="2"/>
        <v>0.7</v>
      </c>
      <c r="AD9" s="141">
        <f t="shared" si="2"/>
        <v>1.5</v>
      </c>
      <c r="AE9" s="142">
        <f t="shared" si="2"/>
        <v>0.3</v>
      </c>
      <c r="AF9" s="212">
        <f t="shared" si="2"/>
        <v>-2.9</v>
      </c>
      <c r="AG9" s="212">
        <f t="shared" si="2"/>
        <v>3.8</v>
      </c>
      <c r="AH9" s="212">
        <f t="shared" si="2"/>
        <v>2.5</v>
      </c>
    </row>
    <row r="10" spans="1:38">
      <c r="A10" s="36">
        <v>5</v>
      </c>
      <c r="B10" s="50" t="s">
        <v>29</v>
      </c>
      <c r="C10" s="58">
        <v>1154821</v>
      </c>
      <c r="D10" s="37">
        <v>1139753</v>
      </c>
      <c r="E10" s="37">
        <v>1129022</v>
      </c>
      <c r="F10" s="37">
        <v>1135851</v>
      </c>
      <c r="G10" s="37">
        <v>1139462</v>
      </c>
      <c r="H10" s="37">
        <v>1163868</v>
      </c>
      <c r="I10" s="37">
        <v>1152215</v>
      </c>
      <c r="J10" s="37">
        <v>1137424</v>
      </c>
      <c r="K10" s="37">
        <v>1119862</v>
      </c>
      <c r="L10" s="37">
        <v>1046972</v>
      </c>
      <c r="M10" s="37">
        <v>1084258</v>
      </c>
      <c r="N10" s="37">
        <v>1047551</v>
      </c>
      <c r="O10" s="37">
        <v>1058510</v>
      </c>
      <c r="P10" s="37">
        <v>1071429</v>
      </c>
      <c r="Q10" s="394">
        <v>1056034</v>
      </c>
      <c r="R10" s="394">
        <v>1038873</v>
      </c>
      <c r="S10" s="394">
        <v>1082301</v>
      </c>
      <c r="T10" s="394">
        <v>1143634</v>
      </c>
      <c r="U10" s="394">
        <v>1127143</v>
      </c>
      <c r="V10" s="394">
        <v>1111417</v>
      </c>
      <c r="W10" s="394">
        <v>1066023</v>
      </c>
      <c r="X10" s="394">
        <v>1079800</v>
      </c>
      <c r="Y10" s="394">
        <v>1088380</v>
      </c>
      <c r="Z10" s="140">
        <f t="shared" si="2"/>
        <v>-1.4</v>
      </c>
      <c r="AA10" s="140">
        <f t="shared" si="2"/>
        <v>-1.6</v>
      </c>
      <c r="AB10" s="141">
        <f t="shared" si="2"/>
        <v>4.2</v>
      </c>
      <c r="AC10" s="141">
        <f t="shared" si="2"/>
        <v>5.7</v>
      </c>
      <c r="AD10" s="141">
        <f t="shared" si="2"/>
        <v>-1.4</v>
      </c>
      <c r="AE10" s="142">
        <f t="shared" si="2"/>
        <v>-1.4</v>
      </c>
      <c r="AF10" s="212">
        <f t="shared" si="2"/>
        <v>-4.0999999999999996</v>
      </c>
      <c r="AG10" s="212">
        <f t="shared" si="2"/>
        <v>1.3</v>
      </c>
      <c r="AH10" s="212">
        <f t="shared" si="2"/>
        <v>0.8</v>
      </c>
    </row>
    <row r="11" spans="1:38">
      <c r="A11" s="36">
        <v>6</v>
      </c>
      <c r="B11" s="50" t="s">
        <v>30</v>
      </c>
      <c r="C11" s="58">
        <v>2504580</v>
      </c>
      <c r="D11" s="37">
        <v>2427698</v>
      </c>
      <c r="E11" s="37">
        <v>2393277</v>
      </c>
      <c r="F11" s="37">
        <v>2424962</v>
      </c>
      <c r="G11" s="37">
        <v>2469002</v>
      </c>
      <c r="H11" s="37">
        <v>2518709</v>
      </c>
      <c r="I11" s="37">
        <v>2473987</v>
      </c>
      <c r="J11" s="37">
        <v>2460607</v>
      </c>
      <c r="K11" s="37">
        <v>2537977</v>
      </c>
      <c r="L11" s="37">
        <v>2212351</v>
      </c>
      <c r="M11" s="37">
        <v>2401323</v>
      </c>
      <c r="N11" s="37">
        <v>2383843</v>
      </c>
      <c r="O11" s="37">
        <v>2369876</v>
      </c>
      <c r="P11" s="37">
        <v>2468464</v>
      </c>
      <c r="Q11" s="394">
        <v>2479193</v>
      </c>
      <c r="R11" s="394">
        <v>2480926</v>
      </c>
      <c r="S11" s="394">
        <v>2520304</v>
      </c>
      <c r="T11" s="394">
        <v>2547579</v>
      </c>
      <c r="U11" s="394">
        <v>2540318</v>
      </c>
      <c r="V11" s="394">
        <v>2370918</v>
      </c>
      <c r="W11" s="394">
        <v>2338841</v>
      </c>
      <c r="X11" s="394">
        <v>2444102</v>
      </c>
      <c r="Y11" s="394">
        <v>2487108</v>
      </c>
      <c r="Z11" s="140">
        <f t="shared" si="2"/>
        <v>0.4</v>
      </c>
      <c r="AA11" s="140">
        <f t="shared" si="2"/>
        <v>0.1</v>
      </c>
      <c r="AB11" s="141">
        <f t="shared" si="2"/>
        <v>1.6</v>
      </c>
      <c r="AC11" s="141">
        <f t="shared" si="2"/>
        <v>1.1000000000000001</v>
      </c>
      <c r="AD11" s="141">
        <f t="shared" si="2"/>
        <v>-0.3</v>
      </c>
      <c r="AE11" s="142">
        <f t="shared" si="2"/>
        <v>-6.7</v>
      </c>
      <c r="AF11" s="212">
        <f t="shared" si="2"/>
        <v>-1.4</v>
      </c>
      <c r="AG11" s="212">
        <f t="shared" si="2"/>
        <v>4.5</v>
      </c>
      <c r="AH11" s="212">
        <f t="shared" si="2"/>
        <v>1.8</v>
      </c>
    </row>
    <row r="12" spans="1:38">
      <c r="A12" s="36">
        <v>7</v>
      </c>
      <c r="B12" s="50" t="s">
        <v>31</v>
      </c>
      <c r="C12" s="58">
        <v>1070674</v>
      </c>
      <c r="D12" s="37">
        <v>997082</v>
      </c>
      <c r="E12" s="37">
        <v>1003921</v>
      </c>
      <c r="F12" s="37">
        <v>986449</v>
      </c>
      <c r="G12" s="37">
        <v>978114</v>
      </c>
      <c r="H12" s="37">
        <v>975112</v>
      </c>
      <c r="I12" s="37">
        <v>956673</v>
      </c>
      <c r="J12" s="37">
        <v>948344</v>
      </c>
      <c r="K12" s="37">
        <v>913673</v>
      </c>
      <c r="L12" s="37">
        <v>861677</v>
      </c>
      <c r="M12" s="37">
        <v>908916</v>
      </c>
      <c r="N12" s="37">
        <v>914581</v>
      </c>
      <c r="O12" s="37">
        <v>937064</v>
      </c>
      <c r="P12" s="37">
        <v>916600</v>
      </c>
      <c r="Q12" s="394">
        <v>933764</v>
      </c>
      <c r="R12" s="394">
        <v>944179</v>
      </c>
      <c r="S12" s="394">
        <v>952301</v>
      </c>
      <c r="T12" s="394">
        <v>998217</v>
      </c>
      <c r="U12" s="394">
        <v>1013339</v>
      </c>
      <c r="V12" s="394">
        <v>989783</v>
      </c>
      <c r="W12" s="394">
        <v>947826</v>
      </c>
      <c r="X12" s="394">
        <v>961066</v>
      </c>
      <c r="Y12" s="394">
        <v>968077</v>
      </c>
      <c r="Z12" s="140">
        <f t="shared" si="2"/>
        <v>1.9</v>
      </c>
      <c r="AA12" s="140">
        <f t="shared" si="2"/>
        <v>1.1000000000000001</v>
      </c>
      <c r="AB12" s="141">
        <f t="shared" si="2"/>
        <v>0.9</v>
      </c>
      <c r="AC12" s="141">
        <f t="shared" si="2"/>
        <v>4.8</v>
      </c>
      <c r="AD12" s="141">
        <f t="shared" si="2"/>
        <v>1.5</v>
      </c>
      <c r="AE12" s="142">
        <f t="shared" si="2"/>
        <v>-2.2999999999999998</v>
      </c>
      <c r="AF12" s="212">
        <f t="shared" si="2"/>
        <v>-4.2</v>
      </c>
      <c r="AG12" s="212">
        <f t="shared" si="2"/>
        <v>1.4</v>
      </c>
      <c r="AH12" s="212">
        <f t="shared" si="2"/>
        <v>0.7</v>
      </c>
    </row>
    <row r="13" spans="1:38">
      <c r="A13" s="36">
        <v>8</v>
      </c>
      <c r="B13" s="50" t="s">
        <v>32</v>
      </c>
      <c r="C13" s="58">
        <v>703303</v>
      </c>
      <c r="D13" s="37">
        <v>674476</v>
      </c>
      <c r="E13" s="37">
        <v>706258</v>
      </c>
      <c r="F13" s="37">
        <v>679093</v>
      </c>
      <c r="G13" s="37">
        <v>673617</v>
      </c>
      <c r="H13" s="37">
        <v>666460</v>
      </c>
      <c r="I13" s="37">
        <v>613798</v>
      </c>
      <c r="J13" s="37">
        <v>610654</v>
      </c>
      <c r="K13" s="37">
        <v>574592</v>
      </c>
      <c r="L13" s="37">
        <v>548385</v>
      </c>
      <c r="M13" s="37">
        <v>555486</v>
      </c>
      <c r="N13" s="37">
        <v>557951</v>
      </c>
      <c r="O13" s="37">
        <v>568392</v>
      </c>
      <c r="P13" s="37">
        <v>582615</v>
      </c>
      <c r="Q13" s="394">
        <v>587075</v>
      </c>
      <c r="R13" s="394">
        <v>601643</v>
      </c>
      <c r="S13" s="394">
        <v>595296</v>
      </c>
      <c r="T13" s="394">
        <v>615172</v>
      </c>
      <c r="U13" s="394">
        <v>605394</v>
      </c>
      <c r="V13" s="394">
        <v>634884</v>
      </c>
      <c r="W13" s="394">
        <v>612901</v>
      </c>
      <c r="X13" s="394">
        <v>605314</v>
      </c>
      <c r="Y13" s="394">
        <v>611218</v>
      </c>
      <c r="Z13" s="140">
        <f t="shared" si="2"/>
        <v>0.8</v>
      </c>
      <c r="AA13" s="140">
        <f t="shared" si="2"/>
        <v>2.5</v>
      </c>
      <c r="AB13" s="141">
        <f t="shared" si="2"/>
        <v>-1.1000000000000001</v>
      </c>
      <c r="AC13" s="141">
        <f t="shared" si="2"/>
        <v>3.3</v>
      </c>
      <c r="AD13" s="141">
        <f t="shared" si="2"/>
        <v>-1.6</v>
      </c>
      <c r="AE13" s="142">
        <f t="shared" si="2"/>
        <v>4.9000000000000004</v>
      </c>
      <c r="AF13" s="212">
        <f t="shared" si="2"/>
        <v>-3.5</v>
      </c>
      <c r="AG13" s="212">
        <f t="shared" si="2"/>
        <v>-1.2</v>
      </c>
      <c r="AH13" s="212">
        <f t="shared" si="2"/>
        <v>1</v>
      </c>
    </row>
    <row r="14" spans="1:38">
      <c r="A14" s="36">
        <v>9</v>
      </c>
      <c r="B14" s="50" t="s">
        <v>33</v>
      </c>
      <c r="C14" s="58">
        <v>378601</v>
      </c>
      <c r="D14" s="37">
        <v>380068</v>
      </c>
      <c r="E14" s="37">
        <v>406849</v>
      </c>
      <c r="F14" s="37">
        <v>399915</v>
      </c>
      <c r="G14" s="37">
        <v>391734</v>
      </c>
      <c r="H14" s="37">
        <v>395727</v>
      </c>
      <c r="I14" s="37">
        <v>382284</v>
      </c>
      <c r="J14" s="37">
        <v>385161</v>
      </c>
      <c r="K14" s="37">
        <v>354145</v>
      </c>
      <c r="L14" s="37">
        <v>329782</v>
      </c>
      <c r="M14" s="37">
        <v>341753</v>
      </c>
      <c r="N14" s="37">
        <v>336624</v>
      </c>
      <c r="O14" s="37">
        <v>276965</v>
      </c>
      <c r="P14" s="37">
        <v>363519</v>
      </c>
      <c r="Q14" s="394">
        <v>352141</v>
      </c>
      <c r="R14" s="394">
        <v>364858</v>
      </c>
      <c r="S14" s="394">
        <v>368429</v>
      </c>
      <c r="T14" s="394">
        <v>376997</v>
      </c>
      <c r="U14" s="394">
        <v>381361</v>
      </c>
      <c r="V14" s="394">
        <v>383330</v>
      </c>
      <c r="W14" s="394">
        <v>366086</v>
      </c>
      <c r="X14" s="394">
        <v>370366</v>
      </c>
      <c r="Y14" s="394">
        <v>367996</v>
      </c>
      <c r="Z14" s="140">
        <f t="shared" si="2"/>
        <v>-3.1</v>
      </c>
      <c r="AA14" s="140">
        <f t="shared" si="2"/>
        <v>3.6</v>
      </c>
      <c r="AB14" s="141">
        <f t="shared" si="2"/>
        <v>1</v>
      </c>
      <c r="AC14" s="141">
        <f t="shared" si="2"/>
        <v>2.2999999999999998</v>
      </c>
      <c r="AD14" s="141">
        <f t="shared" si="2"/>
        <v>1.2</v>
      </c>
      <c r="AE14" s="142">
        <f t="shared" si="2"/>
        <v>0.5</v>
      </c>
      <c r="AF14" s="212">
        <f t="shared" si="2"/>
        <v>-4.5</v>
      </c>
      <c r="AG14" s="212">
        <f t="shared" si="2"/>
        <v>1.2</v>
      </c>
      <c r="AH14" s="212">
        <f t="shared" si="2"/>
        <v>-0.6</v>
      </c>
    </row>
    <row r="15" spans="1:38">
      <c r="A15" s="40">
        <v>10</v>
      </c>
      <c r="B15" s="51" t="s">
        <v>34</v>
      </c>
      <c r="C15" s="213">
        <v>550004</v>
      </c>
      <c r="D15" s="41">
        <v>535102</v>
      </c>
      <c r="E15" s="41">
        <v>564930</v>
      </c>
      <c r="F15" s="41">
        <v>534267</v>
      </c>
      <c r="G15" s="41">
        <v>523271</v>
      </c>
      <c r="H15" s="41">
        <v>515691</v>
      </c>
      <c r="I15" s="41">
        <v>483470</v>
      </c>
      <c r="J15" s="41">
        <v>470624</v>
      </c>
      <c r="K15" s="41">
        <v>447739</v>
      </c>
      <c r="L15" s="41">
        <v>430050</v>
      </c>
      <c r="M15" s="41">
        <v>443224</v>
      </c>
      <c r="N15" s="41">
        <v>427680</v>
      </c>
      <c r="O15" s="41">
        <v>429250</v>
      </c>
      <c r="P15" s="41">
        <v>431503</v>
      </c>
      <c r="Q15" s="395">
        <v>425505</v>
      </c>
      <c r="R15" s="395">
        <v>430884</v>
      </c>
      <c r="S15" s="395">
        <v>428075</v>
      </c>
      <c r="T15" s="395">
        <v>430734</v>
      </c>
      <c r="U15" s="395">
        <v>428777</v>
      </c>
      <c r="V15" s="395">
        <v>453517</v>
      </c>
      <c r="W15" s="395">
        <v>432798</v>
      </c>
      <c r="X15" s="395">
        <v>437385</v>
      </c>
      <c r="Y15" s="395">
        <v>443030</v>
      </c>
      <c r="Z15" s="143">
        <f t="shared" si="2"/>
        <v>-1.4</v>
      </c>
      <c r="AA15" s="143">
        <f t="shared" si="2"/>
        <v>1.3</v>
      </c>
      <c r="AB15" s="144">
        <f t="shared" si="2"/>
        <v>-0.7</v>
      </c>
      <c r="AC15" s="144">
        <f t="shared" si="2"/>
        <v>0.6</v>
      </c>
      <c r="AD15" s="144">
        <f t="shared" si="2"/>
        <v>-0.5</v>
      </c>
      <c r="AE15" s="145">
        <f t="shared" si="2"/>
        <v>5.8</v>
      </c>
      <c r="AF15" s="214">
        <f t="shared" si="2"/>
        <v>-4.5999999999999996</v>
      </c>
      <c r="AG15" s="214">
        <f t="shared" si="2"/>
        <v>1.1000000000000001</v>
      </c>
      <c r="AH15" s="214">
        <f t="shared" si="2"/>
        <v>1.3</v>
      </c>
    </row>
    <row r="16" spans="1:38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>
      <c r="A18" s="62" t="s">
        <v>309</v>
      </c>
      <c r="B18" s="20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V18" s="21"/>
      <c r="W18" s="21" t="s">
        <v>36</v>
      </c>
      <c r="X18" s="21"/>
      <c r="Y18" s="21"/>
      <c r="Z18" s="21"/>
      <c r="AA18" s="21"/>
      <c r="AB18" s="21"/>
      <c r="AC18" s="21"/>
      <c r="AD18" s="21" t="s">
        <v>37</v>
      </c>
      <c r="AE18" s="21"/>
      <c r="AF18" s="21"/>
      <c r="AG18" s="21"/>
      <c r="AH18" s="21"/>
    </row>
    <row r="19" spans="1:34">
      <c r="A19" s="146"/>
      <c r="B19" s="147" t="s">
        <v>38</v>
      </c>
      <c r="C19" s="53">
        <v>2000</v>
      </c>
      <c r="D19" s="53">
        <v>2001</v>
      </c>
      <c r="E19" s="53">
        <v>2002</v>
      </c>
      <c r="F19" s="53">
        <v>2003</v>
      </c>
      <c r="G19" s="53">
        <v>2004</v>
      </c>
      <c r="H19" s="53">
        <v>2005</v>
      </c>
      <c r="I19" s="53">
        <v>2006</v>
      </c>
      <c r="J19" s="53">
        <v>2007</v>
      </c>
      <c r="K19" s="53">
        <v>2008</v>
      </c>
      <c r="L19" s="53">
        <v>2009</v>
      </c>
      <c r="M19" s="53">
        <v>2010</v>
      </c>
      <c r="N19" s="53">
        <v>2011</v>
      </c>
      <c r="O19" s="53">
        <v>2012</v>
      </c>
      <c r="P19" s="53">
        <v>2013</v>
      </c>
      <c r="Q19" s="53">
        <v>2014</v>
      </c>
      <c r="R19" s="53">
        <v>2015</v>
      </c>
      <c r="S19" s="53">
        <v>2016</v>
      </c>
      <c r="T19" s="53">
        <v>2017</v>
      </c>
      <c r="U19" s="53">
        <v>2018</v>
      </c>
      <c r="V19" s="218">
        <v>2019</v>
      </c>
      <c r="W19" s="218">
        <v>2020</v>
      </c>
      <c r="X19" s="218">
        <v>2021</v>
      </c>
      <c r="Y19" s="218">
        <v>2022</v>
      </c>
      <c r="Z19" s="54"/>
      <c r="AA19" s="54"/>
      <c r="AB19" s="55"/>
      <c r="AC19" s="55"/>
      <c r="AD19" s="55"/>
      <c r="AE19" s="219"/>
      <c r="AF19" s="220"/>
      <c r="AG19" s="220"/>
      <c r="AH19" s="220"/>
    </row>
    <row r="20" spans="1:34">
      <c r="A20" s="148"/>
      <c r="B20" s="149"/>
      <c r="C20" s="57" t="s">
        <v>39</v>
      </c>
      <c r="D20" s="57" t="s">
        <v>40</v>
      </c>
      <c r="E20" s="57" t="s">
        <v>41</v>
      </c>
      <c r="F20" s="57" t="s">
        <v>42</v>
      </c>
      <c r="G20" s="57" t="s">
        <v>43</v>
      </c>
      <c r="H20" s="57" t="s">
        <v>44</v>
      </c>
      <c r="I20" s="57" t="s">
        <v>45</v>
      </c>
      <c r="J20" s="57" t="s">
        <v>46</v>
      </c>
      <c r="K20" s="37" t="s">
        <v>47</v>
      </c>
      <c r="L20" s="37" t="s">
        <v>48</v>
      </c>
      <c r="M20" s="37" t="s">
        <v>49</v>
      </c>
      <c r="N20" s="37" t="s">
        <v>50</v>
      </c>
      <c r="O20" s="37" t="s">
        <v>51</v>
      </c>
      <c r="P20" s="37" t="s">
        <v>52</v>
      </c>
      <c r="Q20" s="37" t="s">
        <v>53</v>
      </c>
      <c r="R20" s="37" t="s">
        <v>54</v>
      </c>
      <c r="S20" s="37" t="s">
        <v>55</v>
      </c>
      <c r="T20" s="37" t="s">
        <v>56</v>
      </c>
      <c r="U20" s="37" t="s">
        <v>57</v>
      </c>
      <c r="V20" s="221" t="s">
        <v>252</v>
      </c>
      <c r="W20" s="221" t="s">
        <v>213</v>
      </c>
      <c r="X20" s="221" t="s">
        <v>283</v>
      </c>
      <c r="Y20" s="221" t="s">
        <v>307</v>
      </c>
      <c r="Z20" s="58" t="s">
        <v>270</v>
      </c>
      <c r="AA20" s="58" t="s">
        <v>271</v>
      </c>
      <c r="AB20" s="37" t="s">
        <v>272</v>
      </c>
      <c r="AC20" s="37" t="s">
        <v>273</v>
      </c>
      <c r="AD20" s="37" t="s">
        <v>246</v>
      </c>
      <c r="AE20" s="74" t="s">
        <v>274</v>
      </c>
      <c r="AF20" s="208" t="s">
        <v>275</v>
      </c>
      <c r="AG20" s="208" t="s">
        <v>284</v>
      </c>
      <c r="AH20" s="208" t="s">
        <v>308</v>
      </c>
    </row>
    <row r="21" spans="1:34">
      <c r="A21" s="150"/>
      <c r="B21" s="151" t="s">
        <v>17</v>
      </c>
      <c r="C21" s="37"/>
      <c r="D21" s="37"/>
      <c r="E21" s="37"/>
      <c r="F21" s="37"/>
      <c r="G21" s="37"/>
      <c r="H21" s="37"/>
      <c r="I21" s="37"/>
      <c r="J21" s="37"/>
      <c r="K21" s="37"/>
      <c r="L21" s="63" t="s">
        <v>258</v>
      </c>
      <c r="M21" s="63" t="s">
        <v>248</v>
      </c>
      <c r="N21" s="63" t="s">
        <v>258</v>
      </c>
      <c r="O21" s="63" t="s">
        <v>248</v>
      </c>
      <c r="P21" s="61" t="s">
        <v>248</v>
      </c>
      <c r="Q21" s="61" t="s">
        <v>258</v>
      </c>
      <c r="R21" s="61" t="s">
        <v>248</v>
      </c>
      <c r="S21" s="61" t="s">
        <v>248</v>
      </c>
      <c r="T21" s="222" t="s">
        <v>258</v>
      </c>
      <c r="U21" s="61" t="s">
        <v>248</v>
      </c>
      <c r="V21" s="223" t="s">
        <v>58</v>
      </c>
      <c r="W21" s="223" t="s">
        <v>58</v>
      </c>
      <c r="X21" s="223" t="s">
        <v>59</v>
      </c>
      <c r="Y21" s="223" t="s">
        <v>59</v>
      </c>
      <c r="Z21" s="58"/>
      <c r="AA21" s="58"/>
      <c r="AB21" s="37"/>
      <c r="AC21" s="37"/>
      <c r="AD21" s="37"/>
      <c r="AE21" s="224"/>
      <c r="AF21" s="225"/>
      <c r="AG21" s="296"/>
      <c r="AH21" s="296"/>
    </row>
    <row r="22" spans="1:34">
      <c r="A22" s="32"/>
      <c r="B22" s="44" t="s">
        <v>24</v>
      </c>
      <c r="C22" s="209">
        <v>20336615</v>
      </c>
      <c r="D22" s="210">
        <v>20263967</v>
      </c>
      <c r="E22" s="210">
        <v>19975742</v>
      </c>
      <c r="F22" s="210">
        <v>19793033</v>
      </c>
      <c r="G22" s="210">
        <v>20010092</v>
      </c>
      <c r="H22" s="210">
        <v>20020257</v>
      </c>
      <c r="I22" s="210">
        <v>20684630.378402021</v>
      </c>
      <c r="J22" s="210">
        <v>20640541.316831104</v>
      </c>
      <c r="K22" s="210">
        <v>20204930.205991969</v>
      </c>
      <c r="L22" s="210">
        <v>18779913.111172631</v>
      </c>
      <c r="M22" s="210">
        <v>19645069.789474234</v>
      </c>
      <c r="N22" s="210">
        <v>19413326.95154839</v>
      </c>
      <c r="O22" s="210">
        <v>19566104.636758178</v>
      </c>
      <c r="P22" s="210">
        <v>19829286.736494951</v>
      </c>
      <c r="Q22" s="393">
        <v>20308831.088862881</v>
      </c>
      <c r="R22" s="393">
        <v>20844443.308003828</v>
      </c>
      <c r="S22" s="393">
        <v>20892594</v>
      </c>
      <c r="T22" s="393">
        <v>21268039</v>
      </c>
      <c r="U22" s="393">
        <v>21177777.150756449</v>
      </c>
      <c r="V22" s="393">
        <v>21153253.317468382</v>
      </c>
      <c r="W22" s="393">
        <v>20710229.530255765</v>
      </c>
      <c r="X22" s="393">
        <v>21176842.828089029</v>
      </c>
      <c r="Y22" s="393">
        <v>21679123.328427382</v>
      </c>
      <c r="Z22" s="137">
        <f t="shared" ref="Z22:AH23" si="3">ROUND((Q22-P22)/P22*100,1)</f>
        <v>2.4</v>
      </c>
      <c r="AA22" s="137">
        <f t="shared" si="3"/>
        <v>2.6</v>
      </c>
      <c r="AB22" s="138">
        <f t="shared" si="3"/>
        <v>0.2</v>
      </c>
      <c r="AC22" s="138">
        <f t="shared" si="3"/>
        <v>1.8</v>
      </c>
      <c r="AD22" s="138">
        <f t="shared" si="3"/>
        <v>-0.4</v>
      </c>
      <c r="AE22" s="139">
        <f t="shared" si="3"/>
        <v>-0.1</v>
      </c>
      <c r="AF22" s="139">
        <f t="shared" si="3"/>
        <v>-2.1</v>
      </c>
      <c r="AG22" s="211">
        <f t="shared" si="3"/>
        <v>2.2999999999999998</v>
      </c>
      <c r="AH22" s="211">
        <f t="shared" si="3"/>
        <v>2.4</v>
      </c>
    </row>
    <row r="23" spans="1:34">
      <c r="A23" s="36">
        <v>1</v>
      </c>
      <c r="B23" s="50" t="s">
        <v>25</v>
      </c>
      <c r="C23" s="58">
        <v>6701485</v>
      </c>
      <c r="D23" s="37">
        <v>6318738</v>
      </c>
      <c r="E23" s="37">
        <v>6149157</v>
      </c>
      <c r="F23" s="37">
        <v>6100559</v>
      </c>
      <c r="G23" s="37">
        <v>6165835</v>
      </c>
      <c r="H23" s="37">
        <v>6152822</v>
      </c>
      <c r="I23" s="37">
        <v>6349369.3784020208</v>
      </c>
      <c r="J23" s="37">
        <v>6358908.3168311045</v>
      </c>
      <c r="K23" s="37">
        <v>6219942.2059919685</v>
      </c>
      <c r="L23" s="37">
        <v>6065756.1111726314</v>
      </c>
      <c r="M23" s="37">
        <v>6329233.789474234</v>
      </c>
      <c r="N23" s="37">
        <v>6313499.9515483901</v>
      </c>
      <c r="O23" s="37">
        <v>6287616.6367581785</v>
      </c>
      <c r="P23" s="37">
        <v>6290766.736494951</v>
      </c>
      <c r="Q23" s="394">
        <v>6522565.0888628811</v>
      </c>
      <c r="R23" s="394">
        <v>6706102.3080038279</v>
      </c>
      <c r="S23" s="394">
        <v>6666168</v>
      </c>
      <c r="T23" s="394">
        <v>6787503</v>
      </c>
      <c r="U23" s="394">
        <v>6729883.1507564485</v>
      </c>
      <c r="V23" s="394">
        <v>6664918.3174683833</v>
      </c>
      <c r="W23" s="394">
        <v>6567930.5302557657</v>
      </c>
      <c r="X23" s="394">
        <v>6830658.8280890305</v>
      </c>
      <c r="Y23" s="394">
        <v>7062276.3284273837</v>
      </c>
      <c r="Z23" s="140">
        <f t="shared" si="3"/>
        <v>3.7</v>
      </c>
      <c r="AA23" s="140">
        <f t="shared" si="3"/>
        <v>2.8</v>
      </c>
      <c r="AB23" s="141">
        <f t="shared" si="3"/>
        <v>-0.6</v>
      </c>
      <c r="AC23" s="141">
        <f t="shared" si="3"/>
        <v>1.8</v>
      </c>
      <c r="AD23" s="141">
        <f t="shared" si="3"/>
        <v>-0.8</v>
      </c>
      <c r="AE23" s="142">
        <f t="shared" si="3"/>
        <v>-1</v>
      </c>
      <c r="AF23" s="142">
        <f t="shared" si="3"/>
        <v>-1.5</v>
      </c>
      <c r="AG23" s="212">
        <f t="shared" si="3"/>
        <v>4</v>
      </c>
      <c r="AH23" s="212">
        <f t="shared" si="3"/>
        <v>3.4</v>
      </c>
    </row>
    <row r="24" spans="1:34">
      <c r="A24" s="36">
        <v>2</v>
      </c>
      <c r="B24" s="50" t="s">
        <v>26</v>
      </c>
      <c r="C24" s="58">
        <v>2919217</v>
      </c>
      <c r="D24" s="37">
        <v>3096571</v>
      </c>
      <c r="E24" s="37">
        <v>2973093</v>
      </c>
      <c r="F24" s="37">
        <v>2945709</v>
      </c>
      <c r="G24" s="37">
        <v>2986248</v>
      </c>
      <c r="H24" s="37">
        <v>3027382</v>
      </c>
      <c r="I24" s="37">
        <v>3176707</v>
      </c>
      <c r="J24" s="37">
        <v>3202978</v>
      </c>
      <c r="K24" s="37">
        <v>3071496</v>
      </c>
      <c r="L24" s="37">
        <v>2892688</v>
      </c>
      <c r="M24" s="37">
        <v>3125055</v>
      </c>
      <c r="N24" s="37">
        <v>3120974</v>
      </c>
      <c r="O24" s="37">
        <v>3081283</v>
      </c>
      <c r="P24" s="37">
        <v>3151510</v>
      </c>
      <c r="Q24" s="394">
        <v>3201485</v>
      </c>
      <c r="R24" s="394">
        <v>3355921</v>
      </c>
      <c r="S24" s="394">
        <v>3359946</v>
      </c>
      <c r="T24" s="394">
        <v>3469002</v>
      </c>
      <c r="U24" s="394">
        <v>3425143</v>
      </c>
      <c r="V24" s="394">
        <v>3484321</v>
      </c>
      <c r="W24" s="394">
        <v>3440528</v>
      </c>
      <c r="X24" s="394">
        <v>3481092</v>
      </c>
      <c r="Y24" s="394">
        <v>3542596</v>
      </c>
      <c r="Z24" s="140">
        <f t="shared" ref="Z24:AH24" si="4">(Q24-P24)/P24*100</f>
        <v>1.5857477843954169</v>
      </c>
      <c r="AA24" s="140">
        <f t="shared" si="4"/>
        <v>4.823886415210441</v>
      </c>
      <c r="AB24" s="141">
        <f t="shared" si="4"/>
        <v>0.11993726908350942</v>
      </c>
      <c r="AC24" s="141">
        <f t="shared" si="4"/>
        <v>3.245766449817943</v>
      </c>
      <c r="AD24" s="141">
        <f t="shared" si="4"/>
        <v>-1.264311753063273</v>
      </c>
      <c r="AE24" s="142">
        <f t="shared" si="4"/>
        <v>1.727752680690996</v>
      </c>
      <c r="AF24" s="142">
        <f t="shared" si="4"/>
        <v>-1.2568589403789145</v>
      </c>
      <c r="AG24" s="212">
        <f t="shared" si="4"/>
        <v>1.1790050829407579</v>
      </c>
      <c r="AH24" s="212">
        <f t="shared" si="4"/>
        <v>1.7668019115840661</v>
      </c>
    </row>
    <row r="25" spans="1:34">
      <c r="A25" s="36">
        <v>3</v>
      </c>
      <c r="B25" s="50" t="s">
        <v>27</v>
      </c>
      <c r="C25" s="58">
        <v>1794899</v>
      </c>
      <c r="D25" s="37">
        <v>1798170</v>
      </c>
      <c r="E25" s="37">
        <v>1762877</v>
      </c>
      <c r="F25" s="37">
        <v>1773838</v>
      </c>
      <c r="G25" s="37">
        <v>1816741</v>
      </c>
      <c r="H25" s="37">
        <v>1845893</v>
      </c>
      <c r="I25" s="37">
        <v>1929479</v>
      </c>
      <c r="J25" s="37">
        <v>1917171</v>
      </c>
      <c r="K25" s="37">
        <v>1824709</v>
      </c>
      <c r="L25" s="37">
        <v>1726809</v>
      </c>
      <c r="M25" s="37">
        <v>1787813</v>
      </c>
      <c r="N25" s="37">
        <v>1818625</v>
      </c>
      <c r="O25" s="37">
        <v>1872587</v>
      </c>
      <c r="P25" s="37">
        <v>1873966</v>
      </c>
      <c r="Q25" s="394">
        <v>1887981</v>
      </c>
      <c r="R25" s="394">
        <v>1925337</v>
      </c>
      <c r="S25" s="394">
        <v>2007754</v>
      </c>
      <c r="T25" s="394">
        <v>1995776</v>
      </c>
      <c r="U25" s="394">
        <v>1975873</v>
      </c>
      <c r="V25" s="394">
        <v>2115142</v>
      </c>
      <c r="W25" s="394">
        <v>2033128</v>
      </c>
      <c r="X25" s="394">
        <v>2006846</v>
      </c>
      <c r="Y25" s="394">
        <v>2015863</v>
      </c>
      <c r="Z25" s="140">
        <f t="shared" ref="Z25:AH32" si="5">ROUND((Q25-P25)/P25*100,1)</f>
        <v>0.7</v>
      </c>
      <c r="AA25" s="140">
        <f t="shared" si="5"/>
        <v>2</v>
      </c>
      <c r="AB25" s="141">
        <f t="shared" si="5"/>
        <v>4.3</v>
      </c>
      <c r="AC25" s="141">
        <f t="shared" si="5"/>
        <v>-0.6</v>
      </c>
      <c r="AD25" s="141">
        <f t="shared" si="5"/>
        <v>-1</v>
      </c>
      <c r="AE25" s="142">
        <f t="shared" si="5"/>
        <v>7</v>
      </c>
      <c r="AF25" s="142">
        <f t="shared" si="5"/>
        <v>-3.9</v>
      </c>
      <c r="AG25" s="212">
        <f t="shared" si="5"/>
        <v>-1.3</v>
      </c>
      <c r="AH25" s="212">
        <f t="shared" si="5"/>
        <v>0.4</v>
      </c>
    </row>
    <row r="26" spans="1:34">
      <c r="A26" s="36">
        <v>4</v>
      </c>
      <c r="B26" s="50" t="s">
        <v>28</v>
      </c>
      <c r="C26" s="58">
        <v>2587981</v>
      </c>
      <c r="D26" s="37">
        <v>2559714</v>
      </c>
      <c r="E26" s="37">
        <v>2617974</v>
      </c>
      <c r="F26" s="37">
        <v>2634526</v>
      </c>
      <c r="G26" s="37">
        <v>2668198</v>
      </c>
      <c r="H26" s="37">
        <v>2689288</v>
      </c>
      <c r="I26" s="37">
        <v>2855760</v>
      </c>
      <c r="J26" s="37">
        <v>2885919</v>
      </c>
      <c r="K26" s="37">
        <v>2903836</v>
      </c>
      <c r="L26" s="37">
        <v>2455383</v>
      </c>
      <c r="M26" s="37">
        <v>2558379</v>
      </c>
      <c r="N26" s="37">
        <v>2459115</v>
      </c>
      <c r="O26" s="37">
        <v>2661390</v>
      </c>
      <c r="P26" s="37">
        <v>2662221</v>
      </c>
      <c r="Q26" s="394">
        <v>2723209</v>
      </c>
      <c r="R26" s="394">
        <v>2770946</v>
      </c>
      <c r="S26" s="394">
        <v>2694220</v>
      </c>
      <c r="T26" s="394">
        <v>2703618</v>
      </c>
      <c r="U26" s="394">
        <v>2747309</v>
      </c>
      <c r="V26" s="394">
        <v>2753526</v>
      </c>
      <c r="W26" s="394">
        <v>2687150</v>
      </c>
      <c r="X26" s="394">
        <v>2773512</v>
      </c>
      <c r="Y26" s="394">
        <v>2862028</v>
      </c>
      <c r="Z26" s="140">
        <f t="shared" si="5"/>
        <v>2.2999999999999998</v>
      </c>
      <c r="AA26" s="140">
        <f t="shared" si="5"/>
        <v>1.8</v>
      </c>
      <c r="AB26" s="141">
        <f t="shared" si="5"/>
        <v>-2.8</v>
      </c>
      <c r="AC26" s="141">
        <f t="shared" si="5"/>
        <v>0.3</v>
      </c>
      <c r="AD26" s="141">
        <f t="shared" si="5"/>
        <v>1.6</v>
      </c>
      <c r="AE26" s="142">
        <f t="shared" si="5"/>
        <v>0.2</v>
      </c>
      <c r="AF26" s="142">
        <f t="shared" si="5"/>
        <v>-2.4</v>
      </c>
      <c r="AG26" s="212">
        <f t="shared" si="5"/>
        <v>3.2</v>
      </c>
      <c r="AH26" s="212">
        <f t="shared" si="5"/>
        <v>3.2</v>
      </c>
    </row>
    <row r="27" spans="1:34">
      <c r="A27" s="36">
        <v>5</v>
      </c>
      <c r="B27" s="50" t="s">
        <v>29</v>
      </c>
      <c r="C27" s="58">
        <v>1150549</v>
      </c>
      <c r="D27" s="37">
        <v>1212508</v>
      </c>
      <c r="E27" s="37">
        <v>1179008</v>
      </c>
      <c r="F27" s="37">
        <v>1173088</v>
      </c>
      <c r="G27" s="37">
        <v>1185382</v>
      </c>
      <c r="H27" s="37">
        <v>1177893</v>
      </c>
      <c r="I27" s="37">
        <v>1209362</v>
      </c>
      <c r="J27" s="37">
        <v>1184418</v>
      </c>
      <c r="K27" s="37">
        <v>1163714</v>
      </c>
      <c r="L27" s="37">
        <v>1086735</v>
      </c>
      <c r="M27" s="37">
        <v>1104350</v>
      </c>
      <c r="N27" s="37">
        <v>1053005</v>
      </c>
      <c r="O27" s="37">
        <v>1062215</v>
      </c>
      <c r="P27" s="37">
        <v>1073848</v>
      </c>
      <c r="Q27" s="394">
        <v>1080608</v>
      </c>
      <c r="R27" s="394">
        <v>1077963</v>
      </c>
      <c r="S27" s="394">
        <v>1121178</v>
      </c>
      <c r="T27" s="394">
        <v>1180207</v>
      </c>
      <c r="U27" s="394">
        <v>1164044</v>
      </c>
      <c r="V27" s="394">
        <v>1147224</v>
      </c>
      <c r="W27" s="394">
        <v>1106156</v>
      </c>
      <c r="X27" s="394">
        <v>1113981</v>
      </c>
      <c r="Y27" s="394">
        <v>1130441</v>
      </c>
      <c r="Z27" s="140">
        <f t="shared" si="5"/>
        <v>0.6</v>
      </c>
      <c r="AA27" s="140">
        <f t="shared" si="5"/>
        <v>-0.2</v>
      </c>
      <c r="AB27" s="141">
        <f t="shared" si="5"/>
        <v>4</v>
      </c>
      <c r="AC27" s="141">
        <f t="shared" si="5"/>
        <v>5.3</v>
      </c>
      <c r="AD27" s="141">
        <f t="shared" si="5"/>
        <v>-1.4</v>
      </c>
      <c r="AE27" s="142">
        <f t="shared" si="5"/>
        <v>-1.4</v>
      </c>
      <c r="AF27" s="142">
        <f t="shared" si="5"/>
        <v>-3.6</v>
      </c>
      <c r="AG27" s="212">
        <f t="shared" si="5"/>
        <v>0.7</v>
      </c>
      <c r="AH27" s="212">
        <f t="shared" si="5"/>
        <v>1.5</v>
      </c>
    </row>
    <row r="28" spans="1:34">
      <c r="A28" s="36">
        <v>6</v>
      </c>
      <c r="B28" s="50" t="s">
        <v>30</v>
      </c>
      <c r="C28" s="58">
        <v>2490309</v>
      </c>
      <c r="D28" s="37">
        <v>2476248</v>
      </c>
      <c r="E28" s="37">
        <v>2488978</v>
      </c>
      <c r="F28" s="37">
        <v>2486176</v>
      </c>
      <c r="G28" s="37">
        <v>2540771</v>
      </c>
      <c r="H28" s="37">
        <v>2561104</v>
      </c>
      <c r="I28" s="37">
        <v>2601661</v>
      </c>
      <c r="J28" s="37">
        <v>2569687</v>
      </c>
      <c r="K28" s="37">
        <v>2637363</v>
      </c>
      <c r="L28" s="37">
        <v>2296376</v>
      </c>
      <c r="M28" s="37">
        <v>2445821</v>
      </c>
      <c r="N28" s="37">
        <v>2396254</v>
      </c>
      <c r="O28" s="37">
        <v>2378171</v>
      </c>
      <c r="P28" s="37">
        <v>2474039</v>
      </c>
      <c r="Q28" s="394">
        <v>2536883</v>
      </c>
      <c r="R28" s="394">
        <v>2574274</v>
      </c>
      <c r="S28" s="394">
        <v>2610836</v>
      </c>
      <c r="T28" s="394">
        <v>2629053</v>
      </c>
      <c r="U28" s="394">
        <v>2623483</v>
      </c>
      <c r="V28" s="394">
        <v>2447303</v>
      </c>
      <c r="W28" s="394">
        <v>2426892</v>
      </c>
      <c r="X28" s="394">
        <v>2521470</v>
      </c>
      <c r="Y28" s="394">
        <v>2583223</v>
      </c>
      <c r="Z28" s="140">
        <f t="shared" si="5"/>
        <v>2.5</v>
      </c>
      <c r="AA28" s="140">
        <f t="shared" si="5"/>
        <v>1.5</v>
      </c>
      <c r="AB28" s="141">
        <f t="shared" si="5"/>
        <v>1.4</v>
      </c>
      <c r="AC28" s="141">
        <f t="shared" si="5"/>
        <v>0.7</v>
      </c>
      <c r="AD28" s="141">
        <f t="shared" si="5"/>
        <v>-0.2</v>
      </c>
      <c r="AE28" s="142">
        <f t="shared" si="5"/>
        <v>-6.7</v>
      </c>
      <c r="AF28" s="142">
        <f t="shared" si="5"/>
        <v>-0.8</v>
      </c>
      <c r="AG28" s="212">
        <f t="shared" si="5"/>
        <v>3.9</v>
      </c>
      <c r="AH28" s="212">
        <f t="shared" si="5"/>
        <v>2.4</v>
      </c>
    </row>
    <row r="29" spans="1:34">
      <c r="A29" s="36">
        <v>7</v>
      </c>
      <c r="B29" s="50" t="s">
        <v>31</v>
      </c>
      <c r="C29" s="58">
        <v>1064573</v>
      </c>
      <c r="D29" s="37">
        <v>1102427</v>
      </c>
      <c r="E29" s="37">
        <v>1090223</v>
      </c>
      <c r="F29" s="37">
        <v>1049339</v>
      </c>
      <c r="G29" s="37">
        <v>1035054</v>
      </c>
      <c r="H29" s="37">
        <v>1001075</v>
      </c>
      <c r="I29" s="37">
        <v>1006044</v>
      </c>
      <c r="J29" s="37">
        <v>990384</v>
      </c>
      <c r="K29" s="37">
        <v>949452</v>
      </c>
      <c r="L29" s="37">
        <v>894402</v>
      </c>
      <c r="M29" s="37">
        <v>925760</v>
      </c>
      <c r="N29" s="37">
        <v>919343</v>
      </c>
      <c r="O29" s="37">
        <v>940343</v>
      </c>
      <c r="P29" s="37">
        <v>918670</v>
      </c>
      <c r="Q29" s="394">
        <v>955492</v>
      </c>
      <c r="R29" s="394">
        <v>979704</v>
      </c>
      <c r="S29" s="394">
        <v>986509</v>
      </c>
      <c r="T29" s="394">
        <v>1030142</v>
      </c>
      <c r="U29" s="394">
        <v>1046515</v>
      </c>
      <c r="V29" s="394">
        <v>1021671</v>
      </c>
      <c r="W29" s="394">
        <v>983509</v>
      </c>
      <c r="X29" s="394">
        <v>991489</v>
      </c>
      <c r="Y29" s="394">
        <v>1005489</v>
      </c>
      <c r="Z29" s="140">
        <f t="shared" si="5"/>
        <v>4</v>
      </c>
      <c r="AA29" s="140">
        <f t="shared" si="5"/>
        <v>2.5</v>
      </c>
      <c r="AB29" s="141">
        <f t="shared" si="5"/>
        <v>0.7</v>
      </c>
      <c r="AC29" s="141">
        <f t="shared" si="5"/>
        <v>4.4000000000000004</v>
      </c>
      <c r="AD29" s="141">
        <f t="shared" si="5"/>
        <v>1.6</v>
      </c>
      <c r="AE29" s="142">
        <f t="shared" si="5"/>
        <v>-2.4</v>
      </c>
      <c r="AF29" s="142">
        <f t="shared" si="5"/>
        <v>-3.7</v>
      </c>
      <c r="AG29" s="212">
        <f t="shared" si="5"/>
        <v>0.8</v>
      </c>
      <c r="AH29" s="212">
        <f t="shared" si="5"/>
        <v>1.4</v>
      </c>
    </row>
    <row r="30" spans="1:34">
      <c r="A30" s="36">
        <v>8</v>
      </c>
      <c r="B30" s="50" t="s">
        <v>32</v>
      </c>
      <c r="C30" s="58">
        <v>696485</v>
      </c>
      <c r="D30" s="37">
        <v>698553</v>
      </c>
      <c r="E30" s="37">
        <v>717542</v>
      </c>
      <c r="F30" s="37">
        <v>681602</v>
      </c>
      <c r="G30" s="37">
        <v>680158</v>
      </c>
      <c r="H30" s="37">
        <v>660508</v>
      </c>
      <c r="I30" s="37">
        <v>647940</v>
      </c>
      <c r="J30" s="37">
        <v>640794</v>
      </c>
      <c r="K30" s="37">
        <v>601135</v>
      </c>
      <c r="L30" s="37">
        <v>573074</v>
      </c>
      <c r="M30" s="37">
        <v>569133</v>
      </c>
      <c r="N30" s="37">
        <v>564226</v>
      </c>
      <c r="O30" s="37">
        <v>573813</v>
      </c>
      <c r="P30" s="37">
        <v>587448</v>
      </c>
      <c r="Q30" s="394">
        <v>604866</v>
      </c>
      <c r="R30" s="394">
        <v>628515</v>
      </c>
      <c r="S30" s="394">
        <v>620869</v>
      </c>
      <c r="T30" s="394">
        <v>639176</v>
      </c>
      <c r="U30" s="394">
        <v>628867</v>
      </c>
      <c r="V30" s="394">
        <v>655340</v>
      </c>
      <c r="W30" s="394">
        <v>635976</v>
      </c>
      <c r="X30" s="394">
        <v>624474</v>
      </c>
      <c r="Y30" s="394">
        <v>634839</v>
      </c>
      <c r="Z30" s="140">
        <f t="shared" si="5"/>
        <v>3</v>
      </c>
      <c r="AA30" s="140">
        <f t="shared" si="5"/>
        <v>3.9</v>
      </c>
      <c r="AB30" s="141">
        <f t="shared" si="5"/>
        <v>-1.2</v>
      </c>
      <c r="AC30" s="141">
        <f t="shared" si="5"/>
        <v>2.9</v>
      </c>
      <c r="AD30" s="141">
        <f t="shared" si="5"/>
        <v>-1.6</v>
      </c>
      <c r="AE30" s="142">
        <f t="shared" si="5"/>
        <v>4.2</v>
      </c>
      <c r="AF30" s="142">
        <f t="shared" si="5"/>
        <v>-3</v>
      </c>
      <c r="AG30" s="212">
        <f t="shared" si="5"/>
        <v>-1.8</v>
      </c>
      <c r="AH30" s="212">
        <f t="shared" si="5"/>
        <v>1.7</v>
      </c>
    </row>
    <row r="31" spans="1:34">
      <c r="A31" s="36">
        <v>9</v>
      </c>
      <c r="B31" s="50" t="s">
        <v>33</v>
      </c>
      <c r="C31" s="58">
        <v>379849</v>
      </c>
      <c r="D31" s="37">
        <v>417845</v>
      </c>
      <c r="E31" s="37">
        <v>423193</v>
      </c>
      <c r="F31" s="37">
        <v>412250</v>
      </c>
      <c r="G31" s="37">
        <v>404197</v>
      </c>
      <c r="H31" s="37">
        <v>394029</v>
      </c>
      <c r="I31" s="37">
        <v>400860</v>
      </c>
      <c r="J31" s="37">
        <v>400687</v>
      </c>
      <c r="K31" s="37">
        <v>368012</v>
      </c>
      <c r="L31" s="37">
        <v>342307</v>
      </c>
      <c r="M31" s="37">
        <v>348086</v>
      </c>
      <c r="N31" s="37">
        <v>338378</v>
      </c>
      <c r="O31" s="37">
        <v>277934</v>
      </c>
      <c r="P31" s="37">
        <v>364340</v>
      </c>
      <c r="Q31" s="394">
        <v>360336</v>
      </c>
      <c r="R31" s="394">
        <v>378586</v>
      </c>
      <c r="S31" s="394">
        <v>381662</v>
      </c>
      <c r="T31" s="394">
        <v>389053</v>
      </c>
      <c r="U31" s="394">
        <v>393846</v>
      </c>
      <c r="V31" s="394">
        <v>395680</v>
      </c>
      <c r="W31" s="394">
        <v>379868</v>
      </c>
      <c r="X31" s="394">
        <v>382090</v>
      </c>
      <c r="Y31" s="394">
        <v>382217</v>
      </c>
      <c r="Z31" s="140">
        <f t="shared" si="5"/>
        <v>-1.1000000000000001</v>
      </c>
      <c r="AA31" s="140">
        <f t="shared" si="5"/>
        <v>5.0999999999999996</v>
      </c>
      <c r="AB31" s="141">
        <f t="shared" si="5"/>
        <v>0.8</v>
      </c>
      <c r="AC31" s="141">
        <f t="shared" si="5"/>
        <v>1.9</v>
      </c>
      <c r="AD31" s="141">
        <f t="shared" si="5"/>
        <v>1.2</v>
      </c>
      <c r="AE31" s="142">
        <f t="shared" si="5"/>
        <v>0.5</v>
      </c>
      <c r="AF31" s="142">
        <f t="shared" si="5"/>
        <v>-4</v>
      </c>
      <c r="AG31" s="212">
        <f t="shared" si="5"/>
        <v>0.6</v>
      </c>
      <c r="AH31" s="212">
        <f t="shared" si="5"/>
        <v>0</v>
      </c>
    </row>
    <row r="32" spans="1:34">
      <c r="A32" s="40">
        <v>10</v>
      </c>
      <c r="B32" s="51" t="s">
        <v>34</v>
      </c>
      <c r="C32" s="213">
        <v>551268</v>
      </c>
      <c r="D32" s="41">
        <v>583193</v>
      </c>
      <c r="E32" s="41">
        <v>573697</v>
      </c>
      <c r="F32" s="41">
        <v>535946</v>
      </c>
      <c r="G32" s="41">
        <v>527508</v>
      </c>
      <c r="H32" s="41">
        <v>510263</v>
      </c>
      <c r="I32" s="41">
        <v>507448</v>
      </c>
      <c r="J32" s="41">
        <v>489595</v>
      </c>
      <c r="K32" s="41">
        <v>465271</v>
      </c>
      <c r="L32" s="41">
        <v>446383</v>
      </c>
      <c r="M32" s="41">
        <v>451439</v>
      </c>
      <c r="N32" s="41">
        <v>429907</v>
      </c>
      <c r="O32" s="41">
        <v>430752</v>
      </c>
      <c r="P32" s="41">
        <v>432478</v>
      </c>
      <c r="Q32" s="395">
        <v>435406</v>
      </c>
      <c r="R32" s="395">
        <v>447095</v>
      </c>
      <c r="S32" s="395">
        <v>443452</v>
      </c>
      <c r="T32" s="395">
        <v>444509</v>
      </c>
      <c r="U32" s="395">
        <v>442814</v>
      </c>
      <c r="V32" s="395">
        <v>468128</v>
      </c>
      <c r="W32" s="395">
        <v>449092</v>
      </c>
      <c r="X32" s="395">
        <v>451230</v>
      </c>
      <c r="Y32" s="395">
        <v>460151</v>
      </c>
      <c r="Z32" s="143">
        <f t="shared" si="5"/>
        <v>0.7</v>
      </c>
      <c r="AA32" s="143">
        <f t="shared" si="5"/>
        <v>2.7</v>
      </c>
      <c r="AB32" s="144">
        <f t="shared" si="5"/>
        <v>-0.8</v>
      </c>
      <c r="AC32" s="144">
        <f t="shared" si="5"/>
        <v>0.2</v>
      </c>
      <c r="AD32" s="144">
        <f t="shared" si="5"/>
        <v>-0.4</v>
      </c>
      <c r="AE32" s="145">
        <f t="shared" si="5"/>
        <v>5.7</v>
      </c>
      <c r="AF32" s="145">
        <f t="shared" si="5"/>
        <v>-4.0999999999999996</v>
      </c>
      <c r="AG32" s="214">
        <f t="shared" si="5"/>
        <v>0.5</v>
      </c>
      <c r="AH32" s="214">
        <f t="shared" si="5"/>
        <v>2</v>
      </c>
    </row>
    <row r="33" spans="1:29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6" spans="1:29">
      <c r="A36" s="226" t="s">
        <v>310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64"/>
      <c r="T36" s="22" t="s">
        <v>61</v>
      </c>
    </row>
    <row r="37" spans="1:29">
      <c r="A37" s="227"/>
      <c r="B37" s="228" t="s">
        <v>62</v>
      </c>
      <c r="C37" s="229">
        <v>2001</v>
      </c>
      <c r="D37" s="65">
        <v>2002</v>
      </c>
      <c r="E37" s="65">
        <v>2003</v>
      </c>
      <c r="F37" s="65">
        <v>2004</v>
      </c>
      <c r="G37" s="65">
        <v>2005</v>
      </c>
      <c r="H37" s="229">
        <v>2006</v>
      </c>
      <c r="I37" s="65">
        <v>2007</v>
      </c>
      <c r="J37" s="65">
        <v>2008</v>
      </c>
      <c r="K37" s="230">
        <v>2009</v>
      </c>
      <c r="L37" s="231">
        <v>2010</v>
      </c>
      <c r="M37" s="231">
        <v>2011</v>
      </c>
      <c r="N37" s="230">
        <v>2012</v>
      </c>
      <c r="O37" s="231">
        <v>2013</v>
      </c>
      <c r="P37" s="230">
        <v>2014</v>
      </c>
      <c r="Q37" s="230">
        <v>2015</v>
      </c>
      <c r="R37" s="230">
        <v>2016</v>
      </c>
      <c r="S37" s="230">
        <v>2017</v>
      </c>
      <c r="T37" s="232">
        <v>2018</v>
      </c>
      <c r="U37" s="218">
        <v>2019</v>
      </c>
      <c r="V37" s="203">
        <v>2020</v>
      </c>
      <c r="W37" s="203">
        <v>2021</v>
      </c>
      <c r="X37" s="203">
        <v>2022</v>
      </c>
      <c r="Y37" s="233"/>
    </row>
    <row r="38" spans="1:29">
      <c r="A38" s="234"/>
      <c r="B38" s="235" t="s">
        <v>17</v>
      </c>
      <c r="C38" s="236" t="s">
        <v>40</v>
      </c>
      <c r="D38" s="237" t="s">
        <v>41</v>
      </c>
      <c r="E38" s="237" t="s">
        <v>42</v>
      </c>
      <c r="F38" s="237" t="s">
        <v>43</v>
      </c>
      <c r="G38" s="237" t="s">
        <v>44</v>
      </c>
      <c r="H38" s="236" t="s">
        <v>45</v>
      </c>
      <c r="I38" s="237" t="s">
        <v>46</v>
      </c>
      <c r="J38" s="238" t="s">
        <v>47</v>
      </c>
      <c r="K38" s="239" t="s">
        <v>48</v>
      </c>
      <c r="L38" s="240" t="s">
        <v>49</v>
      </c>
      <c r="M38" s="58" t="s">
        <v>50</v>
      </c>
      <c r="N38" s="241" t="s">
        <v>51</v>
      </c>
      <c r="O38" s="240" t="s">
        <v>52</v>
      </c>
      <c r="P38" s="239" t="s">
        <v>53</v>
      </c>
      <c r="Q38" s="239" t="s">
        <v>54</v>
      </c>
      <c r="R38" s="239" t="s">
        <v>55</v>
      </c>
      <c r="S38" s="41" t="s">
        <v>56</v>
      </c>
      <c r="T38" s="51" t="s">
        <v>57</v>
      </c>
      <c r="U38" s="221" t="s">
        <v>252</v>
      </c>
      <c r="V38" s="204" t="s">
        <v>213</v>
      </c>
      <c r="W38" s="297" t="s">
        <v>283</v>
      </c>
      <c r="X38" s="307" t="s">
        <v>307</v>
      </c>
      <c r="Y38" s="233"/>
    </row>
    <row r="39" spans="1:29">
      <c r="A39" s="242"/>
      <c r="B39" s="243" t="s">
        <v>24</v>
      </c>
      <c r="C39" s="244">
        <f t="shared" ref="C39:X49" si="6">D5/C5*100-100</f>
        <v>-2.9282904659875726</v>
      </c>
      <c r="D39" s="245">
        <f t="shared" si="6"/>
        <v>-3.233256444424768</v>
      </c>
      <c r="E39" s="245">
        <f t="shared" si="6"/>
        <v>0.73360742822508485</v>
      </c>
      <c r="F39" s="245">
        <f t="shared" si="6"/>
        <v>0.80980422506327443</v>
      </c>
      <c r="G39" s="245">
        <f t="shared" si="6"/>
        <v>2.3687169090875386</v>
      </c>
      <c r="H39" s="244">
        <f t="shared" si="6"/>
        <v>-0.600922945828259</v>
      </c>
      <c r="I39" s="245">
        <f t="shared" si="6"/>
        <v>0.54184977799161516</v>
      </c>
      <c r="J39" s="245">
        <f t="shared" si="6"/>
        <v>-1.7282617899635397</v>
      </c>
      <c r="K39" s="245">
        <f t="shared" si="6"/>
        <v>-6.891832686308291</v>
      </c>
      <c r="L39" s="244">
        <f t="shared" si="6"/>
        <v>6.462214067427567</v>
      </c>
      <c r="M39" s="244">
        <f t="shared" si="6"/>
        <v>0.14025560437890761</v>
      </c>
      <c r="N39" s="246">
        <f t="shared" si="6"/>
        <v>0.95305846816687279</v>
      </c>
      <c r="O39" s="247">
        <f t="shared" si="6"/>
        <v>1.5229393148966892</v>
      </c>
      <c r="P39" s="246">
        <f t="shared" si="6"/>
        <v>0.36533364680919078</v>
      </c>
      <c r="Q39" s="246">
        <f t="shared" si="6"/>
        <v>1.1530578686105457</v>
      </c>
      <c r="R39" s="246">
        <f t="shared" si="6"/>
        <v>0.36051202915940905</v>
      </c>
      <c r="S39" s="246">
        <f t="shared" si="6"/>
        <v>2.1874557888249058</v>
      </c>
      <c r="T39" s="248">
        <f t="shared" si="6"/>
        <v>-0.4405976255388282</v>
      </c>
      <c r="U39" s="248">
        <f t="shared" si="6"/>
        <v>-0.58000497488225733</v>
      </c>
      <c r="V39" s="248">
        <f t="shared" si="6"/>
        <v>-2.6066392570034651</v>
      </c>
      <c r="W39" s="248">
        <f t="shared" si="6"/>
        <v>2.8469895315042635</v>
      </c>
      <c r="X39" s="248">
        <f t="shared" si="6"/>
        <v>1.6827931009906223</v>
      </c>
      <c r="Y39" s="249"/>
    </row>
    <row r="40" spans="1:29">
      <c r="A40" s="250">
        <v>1</v>
      </c>
      <c r="B40" s="235" t="s">
        <v>25</v>
      </c>
      <c r="C40" s="251">
        <f t="shared" si="6"/>
        <v>-2.1102508131964726</v>
      </c>
      <c r="D40" s="252">
        <f t="shared" si="6"/>
        <v>-9.9936689095886209</v>
      </c>
      <c r="E40" s="252">
        <f t="shared" si="6"/>
        <v>1.3275922473654447</v>
      </c>
      <c r="F40" s="252">
        <f t="shared" si="6"/>
        <v>0.76972720645768788</v>
      </c>
      <c r="G40" s="252">
        <f t="shared" si="6"/>
        <v>2.1106107429786505</v>
      </c>
      <c r="H40" s="253">
        <f t="shared" si="6"/>
        <v>-0.17762632980564774</v>
      </c>
      <c r="I40" s="254">
        <f t="shared" si="6"/>
        <v>0.96043039922844287</v>
      </c>
      <c r="J40" s="254">
        <f t="shared" si="6"/>
        <v>-1.786461515437523</v>
      </c>
      <c r="K40" s="254">
        <f t="shared" si="6"/>
        <v>-2.2684094258545144</v>
      </c>
      <c r="L40" s="253">
        <f t="shared" si="6"/>
        <v>6.05522830780059</v>
      </c>
      <c r="M40" s="251">
        <f t="shared" si="6"/>
        <v>1.0949017511559589</v>
      </c>
      <c r="N40" s="255">
        <f t="shared" si="6"/>
        <v>-0.23745891835474708</v>
      </c>
      <c r="O40" s="256">
        <f t="shared" si="6"/>
        <v>0.27794781150225845</v>
      </c>
      <c r="P40" s="255">
        <f t="shared" si="6"/>
        <v>1.61919192102593</v>
      </c>
      <c r="Q40" s="255">
        <f t="shared" si="6"/>
        <v>1.2667146577518054</v>
      </c>
      <c r="R40" s="255">
        <f t="shared" si="6"/>
        <v>-0.52682372313594783</v>
      </c>
      <c r="S40" s="255">
        <f t="shared" si="6"/>
        <v>2.2152909631783473</v>
      </c>
      <c r="T40" s="257">
        <f t="shared" si="6"/>
        <v>-0.82516803597803801</v>
      </c>
      <c r="U40" s="257">
        <f t="shared" si="6"/>
        <v>-2.5554517681209461</v>
      </c>
      <c r="V40" s="257">
        <f t="shared" si="6"/>
        <v>-1.970808560711788</v>
      </c>
      <c r="W40" s="257">
        <f t="shared" si="6"/>
        <v>4.6042112979569225</v>
      </c>
      <c r="X40" s="257">
        <f t="shared" si="6"/>
        <v>2.6949420561933408</v>
      </c>
      <c r="Y40" s="249"/>
    </row>
    <row r="41" spans="1:29">
      <c r="A41" s="250">
        <v>2</v>
      </c>
      <c r="B41" s="235" t="s">
        <v>26</v>
      </c>
      <c r="C41" s="251">
        <f t="shared" si="6"/>
        <v>-1.1720852612176316</v>
      </c>
      <c r="D41" s="252">
        <f t="shared" si="6"/>
        <v>-2.3199982283222056</v>
      </c>
      <c r="E41" s="252">
        <f t="shared" si="6"/>
        <v>0.8078657536478886</v>
      </c>
      <c r="F41" s="252">
        <f t="shared" si="6"/>
        <v>1.3528249009461746</v>
      </c>
      <c r="G41" s="252">
        <f t="shared" si="6"/>
        <v>3.9543411419291203</v>
      </c>
      <c r="H41" s="251">
        <f t="shared" si="6"/>
        <v>0.75344654265094846</v>
      </c>
      <c r="I41" s="252">
        <f t="shared" si="6"/>
        <v>1.5294894220494513</v>
      </c>
      <c r="J41" s="252">
        <f t="shared" si="6"/>
        <v>-3.6277618466163375</v>
      </c>
      <c r="K41" s="252">
        <f t="shared" si="6"/>
        <v>-5.7145882721514738</v>
      </c>
      <c r="L41" s="251">
        <f t="shared" si="6"/>
        <v>9.8787444713406671</v>
      </c>
      <c r="M41" s="258">
        <f t="shared" si="6"/>
        <v>1.1906351981142649</v>
      </c>
      <c r="N41" s="259">
        <f t="shared" si="6"/>
        <v>-1.10423848659687</v>
      </c>
      <c r="O41" s="258">
        <f t="shared" si="6"/>
        <v>2.5082642875090926</v>
      </c>
      <c r="P41" s="259">
        <f t="shared" si="6"/>
        <v>-0.40019062456923393</v>
      </c>
      <c r="Q41" s="259">
        <f t="shared" si="6"/>
        <v>3.2734231219408088</v>
      </c>
      <c r="R41" s="259">
        <f t="shared" si="6"/>
        <v>0.28457827171391159</v>
      </c>
      <c r="S41" s="259">
        <f t="shared" si="6"/>
        <v>3.6396102573471865</v>
      </c>
      <c r="T41" s="260">
        <f t="shared" si="6"/>
        <v>-1.2406550363197653</v>
      </c>
      <c r="U41" s="260">
        <f t="shared" si="6"/>
        <v>1.7791616740467902</v>
      </c>
      <c r="V41" s="260">
        <f t="shared" si="6"/>
        <v>-1.7735380316622127</v>
      </c>
      <c r="W41" s="260">
        <f t="shared" si="6"/>
        <v>1.7666545425373101</v>
      </c>
      <c r="X41" s="260">
        <f t="shared" si="6"/>
        <v>1.0818607471403681</v>
      </c>
      <c r="Y41" s="249"/>
    </row>
    <row r="42" spans="1:29">
      <c r="A42" s="250">
        <v>3</v>
      </c>
      <c r="B42" s="235" t="s">
        <v>27</v>
      </c>
      <c r="C42" s="251">
        <f t="shared" si="6"/>
        <v>-2.5012263912727661</v>
      </c>
      <c r="D42" s="252">
        <f t="shared" si="6"/>
        <v>-2.2861550028608377</v>
      </c>
      <c r="E42" s="252">
        <f t="shared" si="6"/>
        <v>2.11785667790096</v>
      </c>
      <c r="F42" s="252">
        <f t="shared" si="6"/>
        <v>1.9938965965922364</v>
      </c>
      <c r="G42" s="252">
        <f t="shared" si="6"/>
        <v>4.1895895048667029</v>
      </c>
      <c r="H42" s="251">
        <f t="shared" si="6"/>
        <v>-1.2920094038659187</v>
      </c>
      <c r="I42" s="252">
        <f t="shared" si="6"/>
        <v>5.4229521134246284E-2</v>
      </c>
      <c r="J42" s="252">
        <f t="shared" si="6"/>
        <v>-4.3491926359728694</v>
      </c>
      <c r="K42" s="252">
        <f t="shared" si="6"/>
        <v>-5.2576757726742329</v>
      </c>
      <c r="L42" s="251">
        <f t="shared" si="6"/>
        <v>5.3016755578931622</v>
      </c>
      <c r="M42" s="251">
        <f t="shared" si="6"/>
        <v>3.0691421802976748</v>
      </c>
      <c r="N42" s="255">
        <f t="shared" si="6"/>
        <v>3.1418521691789465</v>
      </c>
      <c r="O42" s="256">
        <f t="shared" si="6"/>
        <v>0.29780059280896864</v>
      </c>
      <c r="P42" s="255">
        <f t="shared" si="6"/>
        <v>-1.2217150480816059</v>
      </c>
      <c r="Q42" s="255">
        <f t="shared" si="6"/>
        <v>0.47034057687449149</v>
      </c>
      <c r="R42" s="255">
        <f t="shared" si="6"/>
        <v>4.452011194762548</v>
      </c>
      <c r="S42" s="255">
        <f t="shared" si="6"/>
        <v>-0.21737872962816596</v>
      </c>
      <c r="T42" s="257">
        <f t="shared" si="6"/>
        <v>-0.97337378101832428</v>
      </c>
      <c r="U42" s="257">
        <f t="shared" si="6"/>
        <v>7.102413344504626</v>
      </c>
      <c r="V42" s="257">
        <f t="shared" si="6"/>
        <v>-4.3804105463654395</v>
      </c>
      <c r="W42" s="257">
        <f t="shared" si="6"/>
        <v>-0.71926437316616898</v>
      </c>
      <c r="X42" s="257">
        <f t="shared" si="6"/>
        <v>-0.22685796830259619</v>
      </c>
      <c r="Y42" s="249"/>
    </row>
    <row r="43" spans="1:29">
      <c r="A43" s="250">
        <v>4</v>
      </c>
      <c r="B43" s="235" t="s">
        <v>28</v>
      </c>
      <c r="C43" s="251">
        <f t="shared" si="6"/>
        <v>-6.4827782675479995</v>
      </c>
      <c r="D43" s="252">
        <f t="shared" si="6"/>
        <v>2.9952321634254133</v>
      </c>
      <c r="E43" s="252">
        <f t="shared" si="6"/>
        <v>1.8673804554360345</v>
      </c>
      <c r="F43" s="252">
        <f t="shared" si="6"/>
        <v>0.86699951935808883</v>
      </c>
      <c r="G43" s="252">
        <f t="shared" si="6"/>
        <v>3.2729079047072247</v>
      </c>
      <c r="H43" s="251">
        <f t="shared" si="6"/>
        <v>2.482305433214151</v>
      </c>
      <c r="I43" s="252">
        <f t="shared" si="6"/>
        <v>1.859811071245602</v>
      </c>
      <c r="J43" s="252">
        <f t="shared" si="6"/>
        <v>0.82968417588698173</v>
      </c>
      <c r="K43" s="252">
        <f t="shared" si="6"/>
        <v>-15.347497325016732</v>
      </c>
      <c r="L43" s="251">
        <f t="shared" si="6"/>
        <v>6.1843859620940265</v>
      </c>
      <c r="M43" s="251">
        <f t="shared" si="6"/>
        <v>-2.6057475181461172</v>
      </c>
      <c r="N43" s="255">
        <f t="shared" si="6"/>
        <v>8.409486670100307</v>
      </c>
      <c r="O43" s="256">
        <f t="shared" si="6"/>
        <v>0.15508418209213914</v>
      </c>
      <c r="P43" s="255">
        <f t="shared" si="6"/>
        <v>0.19053384488717029</v>
      </c>
      <c r="Q43" s="255">
        <f t="shared" si="6"/>
        <v>0.34505926091259198</v>
      </c>
      <c r="R43" s="255">
        <f t="shared" si="6"/>
        <v>-2.6088340420114093</v>
      </c>
      <c r="S43" s="255">
        <f t="shared" si="6"/>
        <v>0.73192948161660354</v>
      </c>
      <c r="T43" s="257">
        <f t="shared" si="6"/>
        <v>1.5414341295800114</v>
      </c>
      <c r="U43" s="257">
        <f t="shared" si="6"/>
        <v>0.27689480854186854</v>
      </c>
      <c r="V43" s="257">
        <f t="shared" si="6"/>
        <v>-2.9211848033162511</v>
      </c>
      <c r="W43" s="257">
        <f t="shared" si="6"/>
        <v>3.8134007708356705</v>
      </c>
      <c r="X43" s="257">
        <f t="shared" si="6"/>
        <v>2.4968652486543164</v>
      </c>
      <c r="Y43" s="249"/>
    </row>
    <row r="44" spans="1:29">
      <c r="A44" s="250">
        <v>5</v>
      </c>
      <c r="B44" s="235" t="s">
        <v>29</v>
      </c>
      <c r="C44" s="251">
        <f t="shared" si="6"/>
        <v>-1.3047909589451621</v>
      </c>
      <c r="D44" s="252">
        <f t="shared" si="6"/>
        <v>-0.9415197854271895</v>
      </c>
      <c r="E44" s="252">
        <f t="shared" si="6"/>
        <v>0.60485978129744922</v>
      </c>
      <c r="F44" s="252">
        <f t="shared" si="6"/>
        <v>0.31791141619808627</v>
      </c>
      <c r="G44" s="252">
        <f t="shared" si="6"/>
        <v>2.1418880138170522</v>
      </c>
      <c r="H44" s="251">
        <f t="shared" si="6"/>
        <v>-1.0012303800774731</v>
      </c>
      <c r="I44" s="252">
        <f t="shared" si="6"/>
        <v>-1.2837013925352494</v>
      </c>
      <c r="J44" s="252">
        <f t="shared" si="6"/>
        <v>-1.5440152484913199</v>
      </c>
      <c r="K44" s="252">
        <f t="shared" si="6"/>
        <v>-6.5088376960732717</v>
      </c>
      <c r="L44" s="251">
        <f t="shared" si="6"/>
        <v>3.5613177811822965</v>
      </c>
      <c r="M44" s="251">
        <f t="shared" si="6"/>
        <v>-3.3854488507347895</v>
      </c>
      <c r="N44" s="255">
        <f t="shared" si="6"/>
        <v>1.0461543161144391</v>
      </c>
      <c r="O44" s="256">
        <f t="shared" si="6"/>
        <v>1.2204891781844225</v>
      </c>
      <c r="P44" s="255">
        <f t="shared" si="6"/>
        <v>-1.436866091920237</v>
      </c>
      <c r="Q44" s="255">
        <f t="shared" si="6"/>
        <v>-1.6250423755295742</v>
      </c>
      <c r="R44" s="255">
        <f t="shared" si="6"/>
        <v>4.180299228105838</v>
      </c>
      <c r="S44" s="255">
        <f t="shared" si="6"/>
        <v>5.6669078195437379</v>
      </c>
      <c r="T44" s="257">
        <f t="shared" si="6"/>
        <v>-1.4419823125230664</v>
      </c>
      <c r="U44" s="257">
        <f t="shared" si="6"/>
        <v>-1.3952089486427184</v>
      </c>
      <c r="V44" s="257">
        <f t="shared" si="6"/>
        <v>-4.0843355824141554</v>
      </c>
      <c r="W44" s="257">
        <f t="shared" si="6"/>
        <v>1.2923736167043387</v>
      </c>
      <c r="X44" s="257">
        <f t="shared" si="6"/>
        <v>0.79459159103538468</v>
      </c>
      <c r="Y44" s="249"/>
    </row>
    <row r="45" spans="1:29">
      <c r="A45" s="250">
        <v>6</v>
      </c>
      <c r="B45" s="235" t="s">
        <v>30</v>
      </c>
      <c r="C45" s="251">
        <f t="shared" si="6"/>
        <v>-3.0696563894944404</v>
      </c>
      <c r="D45" s="252">
        <f t="shared" si="6"/>
        <v>-1.4178452179801582</v>
      </c>
      <c r="E45" s="252">
        <f t="shared" si="6"/>
        <v>1.3239169557054993</v>
      </c>
      <c r="F45" s="252">
        <f t="shared" si="6"/>
        <v>1.8161109328723484</v>
      </c>
      <c r="G45" s="252">
        <f t="shared" si="6"/>
        <v>2.0132425976163688</v>
      </c>
      <c r="H45" s="251">
        <f t="shared" si="6"/>
        <v>-1.7755921783739126</v>
      </c>
      <c r="I45" s="252">
        <f t="shared" si="6"/>
        <v>-0.54082741744399243</v>
      </c>
      <c r="J45" s="252">
        <f t="shared" si="6"/>
        <v>3.1443460902127072</v>
      </c>
      <c r="K45" s="252">
        <f t="shared" si="6"/>
        <v>-12.830139910645372</v>
      </c>
      <c r="L45" s="251">
        <f t="shared" si="6"/>
        <v>8.5416825811094128</v>
      </c>
      <c r="M45" s="251">
        <f t="shared" si="6"/>
        <v>-0.72793206078483763</v>
      </c>
      <c r="N45" s="255">
        <f t="shared" si="6"/>
        <v>-0.58590267899354842</v>
      </c>
      <c r="O45" s="256">
        <f t="shared" si="6"/>
        <v>4.1600488801945659</v>
      </c>
      <c r="P45" s="255">
        <f t="shared" si="6"/>
        <v>0.43464275760148041</v>
      </c>
      <c r="Q45" s="255">
        <f t="shared" si="6"/>
        <v>6.9901778522279301E-2</v>
      </c>
      <c r="R45" s="255">
        <f t="shared" si="6"/>
        <v>1.5872299294698848</v>
      </c>
      <c r="S45" s="255">
        <f t="shared" si="6"/>
        <v>1.0822107174372633</v>
      </c>
      <c r="T45" s="257">
        <f t="shared" si="6"/>
        <v>-0.28501569529345261</v>
      </c>
      <c r="U45" s="257">
        <f t="shared" si="6"/>
        <v>-6.6684564688357995</v>
      </c>
      <c r="V45" s="257">
        <f t="shared" si="6"/>
        <v>-1.3529358670354696</v>
      </c>
      <c r="W45" s="257">
        <f t="shared" si="6"/>
        <v>4.5005624580721815</v>
      </c>
      <c r="X45" s="257">
        <f t="shared" si="6"/>
        <v>1.759582865199576</v>
      </c>
      <c r="Y45" s="249"/>
    </row>
    <row r="46" spans="1:29">
      <c r="A46" s="250">
        <v>7</v>
      </c>
      <c r="B46" s="235" t="s">
        <v>31</v>
      </c>
      <c r="C46" s="251">
        <f t="shared" si="6"/>
        <v>-6.873427392464933</v>
      </c>
      <c r="D46" s="252">
        <f t="shared" si="6"/>
        <v>0.68590146046163625</v>
      </c>
      <c r="E46" s="252">
        <f t="shared" si="6"/>
        <v>-1.7403759857598402</v>
      </c>
      <c r="F46" s="252">
        <f t="shared" si="6"/>
        <v>-0.84494991631599703</v>
      </c>
      <c r="G46" s="252">
        <f t="shared" si="6"/>
        <v>-0.30691718961183767</v>
      </c>
      <c r="H46" s="251">
        <f t="shared" si="6"/>
        <v>-1.8909622689496075</v>
      </c>
      <c r="I46" s="252">
        <f t="shared" si="6"/>
        <v>-0.87062141400457449</v>
      </c>
      <c r="J46" s="252">
        <f t="shared" si="6"/>
        <v>-3.6559518486962475</v>
      </c>
      <c r="K46" s="252">
        <f t="shared" si="6"/>
        <v>-5.6908762763045502</v>
      </c>
      <c r="L46" s="251">
        <f t="shared" si="6"/>
        <v>5.4822166542683561</v>
      </c>
      <c r="M46" s="251">
        <f t="shared" si="6"/>
        <v>0.62326991713206326</v>
      </c>
      <c r="N46" s="255">
        <f t="shared" si="6"/>
        <v>2.4582841760325351</v>
      </c>
      <c r="O46" s="256">
        <f t="shared" si="6"/>
        <v>-2.1838422989251569</v>
      </c>
      <c r="P46" s="255">
        <f t="shared" si="6"/>
        <v>1.8725725507309647</v>
      </c>
      <c r="Q46" s="255">
        <f t="shared" si="6"/>
        <v>1.1153781897781414</v>
      </c>
      <c r="R46" s="255">
        <f t="shared" si="6"/>
        <v>0.86021824251545809</v>
      </c>
      <c r="S46" s="255">
        <f t="shared" si="6"/>
        <v>4.8215847720416178</v>
      </c>
      <c r="T46" s="257">
        <f t="shared" si="6"/>
        <v>1.5149010686053259</v>
      </c>
      <c r="U46" s="257">
        <f t="shared" si="6"/>
        <v>-2.3245922637932637</v>
      </c>
      <c r="V46" s="257">
        <f t="shared" si="6"/>
        <v>-4.2390099648104638</v>
      </c>
      <c r="W46" s="257">
        <f t="shared" si="6"/>
        <v>1.3968808620991666</v>
      </c>
      <c r="X46" s="257">
        <f t="shared" si="6"/>
        <v>0.72950244832301792</v>
      </c>
      <c r="Y46" s="249"/>
    </row>
    <row r="47" spans="1:29">
      <c r="A47" s="250">
        <v>8</v>
      </c>
      <c r="B47" s="235" t="s">
        <v>32</v>
      </c>
      <c r="C47" s="251">
        <f t="shared" si="6"/>
        <v>-4.0988023654100658</v>
      </c>
      <c r="D47" s="252">
        <f t="shared" si="6"/>
        <v>4.7121024321102709</v>
      </c>
      <c r="E47" s="252">
        <f t="shared" si="6"/>
        <v>-3.8463281123895143</v>
      </c>
      <c r="F47" s="252">
        <f t="shared" si="6"/>
        <v>-0.80636967248962321</v>
      </c>
      <c r="G47" s="252">
        <f t="shared" si="6"/>
        <v>-1.0624731858014229</v>
      </c>
      <c r="H47" s="251">
        <f t="shared" si="6"/>
        <v>-7.9017495423581323</v>
      </c>
      <c r="I47" s="252">
        <f t="shared" si="6"/>
        <v>-0.51222063284663477</v>
      </c>
      <c r="J47" s="252">
        <f t="shared" si="6"/>
        <v>-5.9054718383896585</v>
      </c>
      <c r="K47" s="252">
        <f t="shared" si="6"/>
        <v>-4.5609754399643521</v>
      </c>
      <c r="L47" s="251">
        <f t="shared" si="6"/>
        <v>1.2948931863562905</v>
      </c>
      <c r="M47" s="251">
        <f t="shared" si="6"/>
        <v>0.44375555819588897</v>
      </c>
      <c r="N47" s="255">
        <f t="shared" si="6"/>
        <v>1.8713112800228089</v>
      </c>
      <c r="O47" s="256">
        <f t="shared" si="6"/>
        <v>2.5023223409196476</v>
      </c>
      <c r="P47" s="255">
        <f t="shared" si="6"/>
        <v>0.76551410451155277</v>
      </c>
      <c r="Q47" s="255">
        <f t="shared" si="6"/>
        <v>2.4814546693352639</v>
      </c>
      <c r="R47" s="255">
        <f t="shared" si="6"/>
        <v>-1.0549445435249822</v>
      </c>
      <c r="S47" s="255">
        <f t="shared" si="6"/>
        <v>3.3388431973337731</v>
      </c>
      <c r="T47" s="257">
        <f t="shared" si="6"/>
        <v>-1.5894741633234162</v>
      </c>
      <c r="U47" s="257">
        <f t="shared" si="6"/>
        <v>4.8712078415048836</v>
      </c>
      <c r="V47" s="257">
        <f t="shared" si="6"/>
        <v>-3.4625222875359896</v>
      </c>
      <c r="W47" s="257">
        <f t="shared" si="6"/>
        <v>-1.2378834428398733</v>
      </c>
      <c r="X47" s="257">
        <f t="shared" si="6"/>
        <v>0.97536154789084151</v>
      </c>
      <c r="Y47" s="249"/>
    </row>
    <row r="48" spans="1:29">
      <c r="A48" s="250">
        <v>9</v>
      </c>
      <c r="B48" s="235" t="s">
        <v>33</v>
      </c>
      <c r="C48" s="251">
        <f t="shared" si="6"/>
        <v>0.3874791667217039</v>
      </c>
      <c r="D48" s="252">
        <f t="shared" si="6"/>
        <v>7.0463706494627161</v>
      </c>
      <c r="E48" s="252">
        <f t="shared" si="6"/>
        <v>-1.7043178181585859</v>
      </c>
      <c r="F48" s="252">
        <f t="shared" si="6"/>
        <v>-2.0456847080004508</v>
      </c>
      <c r="G48" s="252">
        <f t="shared" si="6"/>
        <v>1.0193141264225289</v>
      </c>
      <c r="H48" s="251">
        <f t="shared" si="6"/>
        <v>-3.3970388677042536</v>
      </c>
      <c r="I48" s="252">
        <f t="shared" si="6"/>
        <v>0.75258185014281764</v>
      </c>
      <c r="J48" s="252">
        <f t="shared" si="6"/>
        <v>-8.052736388159758</v>
      </c>
      <c r="K48" s="252">
        <f t="shared" si="6"/>
        <v>-6.8793855624108744</v>
      </c>
      <c r="L48" s="251">
        <f t="shared" si="6"/>
        <v>3.6299737402283938</v>
      </c>
      <c r="M48" s="251">
        <f t="shared" si="6"/>
        <v>-1.5007915073166913</v>
      </c>
      <c r="N48" s="255">
        <f t="shared" si="6"/>
        <v>-17.722741099862162</v>
      </c>
      <c r="O48" s="256">
        <f t="shared" si="6"/>
        <v>31.250880075099758</v>
      </c>
      <c r="P48" s="255">
        <f t="shared" si="6"/>
        <v>-3.1299601946528242</v>
      </c>
      <c r="Q48" s="255">
        <f t="shared" si="6"/>
        <v>3.6113375040111748</v>
      </c>
      <c r="R48" s="255">
        <f t="shared" si="6"/>
        <v>0.97873693327265698</v>
      </c>
      <c r="S48" s="255">
        <f t="shared" si="6"/>
        <v>2.3255498345678518</v>
      </c>
      <c r="T48" s="257">
        <f t="shared" si="6"/>
        <v>1.1575688931211801</v>
      </c>
      <c r="U48" s="257">
        <f t="shared" si="6"/>
        <v>0.51630869438668014</v>
      </c>
      <c r="V48" s="257">
        <f t="shared" si="6"/>
        <v>-4.4984738997730318</v>
      </c>
      <c r="W48" s="257">
        <f t="shared" si="6"/>
        <v>1.1691241948613253</v>
      </c>
      <c r="X48" s="257">
        <f t="shared" si="6"/>
        <v>-0.63990755090910056</v>
      </c>
      <c r="Y48" s="249"/>
    </row>
    <row r="49" spans="1:25">
      <c r="A49" s="261">
        <v>10</v>
      </c>
      <c r="B49" s="238" t="s">
        <v>34</v>
      </c>
      <c r="C49" s="262">
        <f t="shared" si="6"/>
        <v>-2.7094348404738895</v>
      </c>
      <c r="D49" s="263">
        <f t="shared" si="6"/>
        <v>5.5742643458630283</v>
      </c>
      <c r="E49" s="263">
        <f t="shared" si="6"/>
        <v>-5.4277521108809879</v>
      </c>
      <c r="F49" s="263">
        <f t="shared" si="6"/>
        <v>-2.0581469564843076</v>
      </c>
      <c r="G49" s="263">
        <f t="shared" si="6"/>
        <v>-1.4485801812062959</v>
      </c>
      <c r="H49" s="262">
        <f t="shared" si="6"/>
        <v>-6.2481214525752904</v>
      </c>
      <c r="I49" s="263">
        <f t="shared" si="6"/>
        <v>-2.6570418019732358</v>
      </c>
      <c r="J49" s="263">
        <f t="shared" si="6"/>
        <v>-4.8626929353369093</v>
      </c>
      <c r="K49" s="263">
        <f t="shared" si="6"/>
        <v>-3.9507391583042875</v>
      </c>
      <c r="L49" s="262">
        <f t="shared" si="6"/>
        <v>3.063364725031974</v>
      </c>
      <c r="M49" s="262">
        <f t="shared" si="6"/>
        <v>-3.5070303052181231</v>
      </c>
      <c r="N49" s="264">
        <f t="shared" si="6"/>
        <v>0.36709689487466335</v>
      </c>
      <c r="O49" s="265">
        <f t="shared" si="6"/>
        <v>0.52486895748398865</v>
      </c>
      <c r="P49" s="264">
        <f t="shared" si="6"/>
        <v>-1.3900250983191427</v>
      </c>
      <c r="Q49" s="264">
        <f t="shared" si="6"/>
        <v>1.2641449571685399</v>
      </c>
      <c r="R49" s="264">
        <f t="shared" si="6"/>
        <v>-0.6519155967731507</v>
      </c>
      <c r="S49" s="264">
        <f t="shared" si="6"/>
        <v>0.62115283536763854</v>
      </c>
      <c r="T49" s="266">
        <f t="shared" si="6"/>
        <v>-0.45434073000970443</v>
      </c>
      <c r="U49" s="266">
        <f t="shared" si="6"/>
        <v>5.7698990384279085</v>
      </c>
      <c r="V49" s="266">
        <f t="shared" si="6"/>
        <v>-4.5685167259441215</v>
      </c>
      <c r="W49" s="266">
        <f t="shared" si="6"/>
        <v>1.059847781181972</v>
      </c>
      <c r="X49" s="266">
        <f t="shared" si="6"/>
        <v>1.2906249642763186</v>
      </c>
      <c r="Y49" s="249"/>
    </row>
    <row r="50" spans="1:25">
      <c r="A50" s="267" t="s">
        <v>248</v>
      </c>
    </row>
    <row r="51" spans="1:25">
      <c r="A51" s="268" t="s">
        <v>311</v>
      </c>
      <c r="B51" s="226" t="s">
        <v>60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64"/>
      <c r="S51" s="22" t="s">
        <v>61</v>
      </c>
    </row>
    <row r="52" spans="1:25">
      <c r="A52" s="227"/>
      <c r="B52" s="228" t="s">
        <v>62</v>
      </c>
      <c r="C52" s="229">
        <v>2001</v>
      </c>
      <c r="D52" s="65">
        <v>2002</v>
      </c>
      <c r="E52" s="65">
        <v>2003</v>
      </c>
      <c r="F52" s="65">
        <v>2004</v>
      </c>
      <c r="G52" s="65">
        <v>2005</v>
      </c>
      <c r="H52" s="65">
        <v>2006</v>
      </c>
      <c r="I52" s="65">
        <v>2007</v>
      </c>
      <c r="J52" s="65">
        <v>2008</v>
      </c>
      <c r="K52" s="230">
        <v>2009</v>
      </c>
      <c r="L52" s="231">
        <v>2010</v>
      </c>
      <c r="M52" s="231">
        <v>2011</v>
      </c>
      <c r="N52" s="230">
        <v>2012</v>
      </c>
      <c r="O52" s="231">
        <v>2013</v>
      </c>
      <c r="P52" s="230">
        <v>2014</v>
      </c>
      <c r="Q52" s="230">
        <v>2015</v>
      </c>
      <c r="R52" s="230">
        <v>2016</v>
      </c>
      <c r="S52" s="230">
        <v>2017</v>
      </c>
      <c r="T52" s="232">
        <v>2018</v>
      </c>
      <c r="U52" s="232">
        <v>2019</v>
      </c>
      <c r="V52" s="203">
        <v>2020</v>
      </c>
      <c r="W52" s="203">
        <v>2021</v>
      </c>
      <c r="X52" s="203">
        <v>2022</v>
      </c>
      <c r="Y52" s="233"/>
    </row>
    <row r="53" spans="1:25">
      <c r="A53" s="234"/>
      <c r="B53" s="235" t="s">
        <v>17</v>
      </c>
      <c r="C53" s="236" t="s">
        <v>40</v>
      </c>
      <c r="D53" s="237" t="s">
        <v>41</v>
      </c>
      <c r="E53" s="237" t="s">
        <v>42</v>
      </c>
      <c r="F53" s="237" t="s">
        <v>43</v>
      </c>
      <c r="G53" s="237" t="s">
        <v>44</v>
      </c>
      <c r="H53" s="237" t="s">
        <v>45</v>
      </c>
      <c r="I53" s="237" t="s">
        <v>46</v>
      </c>
      <c r="J53" s="238" t="s">
        <v>47</v>
      </c>
      <c r="K53" s="239" t="s">
        <v>48</v>
      </c>
      <c r="L53" s="240" t="s">
        <v>49</v>
      </c>
      <c r="M53" s="58" t="s">
        <v>50</v>
      </c>
      <c r="N53" s="241" t="s">
        <v>51</v>
      </c>
      <c r="O53" s="240" t="s">
        <v>52</v>
      </c>
      <c r="P53" s="239" t="s">
        <v>53</v>
      </c>
      <c r="Q53" s="239" t="s">
        <v>54</v>
      </c>
      <c r="R53" s="239" t="s">
        <v>55</v>
      </c>
      <c r="S53" s="41" t="s">
        <v>56</v>
      </c>
      <c r="T53" s="51" t="s">
        <v>57</v>
      </c>
      <c r="U53" s="51" t="s">
        <v>252</v>
      </c>
      <c r="V53" s="204" t="s">
        <v>213</v>
      </c>
      <c r="W53" s="297" t="s">
        <v>283</v>
      </c>
      <c r="X53" s="307" t="s">
        <v>307</v>
      </c>
      <c r="Y53" s="233"/>
    </row>
    <row r="54" spans="1:25">
      <c r="A54" s="242"/>
      <c r="B54" s="243" t="s">
        <v>24</v>
      </c>
      <c r="C54" s="244">
        <f t="shared" ref="C54:X64" si="7">D22/C22*100-100</f>
        <v>-0.3572275917108243</v>
      </c>
      <c r="D54" s="245">
        <f t="shared" si="7"/>
        <v>-1.4223522965666149</v>
      </c>
      <c r="E54" s="245">
        <f t="shared" si="7"/>
        <v>-0.91465438430272172</v>
      </c>
      <c r="F54" s="245">
        <f t="shared" si="7"/>
        <v>1.0966434502483793</v>
      </c>
      <c r="G54" s="245">
        <f t="shared" si="7"/>
        <v>5.0799366639580512E-2</v>
      </c>
      <c r="H54" s="245">
        <f t="shared" si="7"/>
        <v>3.3185057434678384</v>
      </c>
      <c r="I54" s="245">
        <f t="shared" si="7"/>
        <v>-0.21314889734240694</v>
      </c>
      <c r="J54" s="245">
        <f t="shared" si="7"/>
        <v>-2.1104635975991641</v>
      </c>
      <c r="K54" s="245">
        <f t="shared" si="7"/>
        <v>-7.0528186947002354</v>
      </c>
      <c r="L54" s="244">
        <f t="shared" si="7"/>
        <v>4.6068193882478568</v>
      </c>
      <c r="M54" s="269">
        <f t="shared" si="7"/>
        <v>-1.1796488401889462</v>
      </c>
      <c r="N54" s="270">
        <f t="shared" si="7"/>
        <v>0.78697322509991352</v>
      </c>
      <c r="O54" s="269">
        <f t="shared" si="7"/>
        <v>1.3450919568442856</v>
      </c>
      <c r="P54" s="270">
        <f t="shared" si="7"/>
        <v>2.4183641032601884</v>
      </c>
      <c r="Q54" s="270">
        <f t="shared" si="7"/>
        <v>2.6373365202425134</v>
      </c>
      <c r="R54" s="270">
        <f t="shared" si="7"/>
        <v>0.23100013411097109</v>
      </c>
      <c r="S54" s="270">
        <f t="shared" si="7"/>
        <v>1.7970243426929073</v>
      </c>
      <c r="T54" s="271">
        <f t="shared" si="7"/>
        <v>-0.42440137167113789</v>
      </c>
      <c r="U54" s="271">
        <f t="shared" si="7"/>
        <v>-0.11579984581710789</v>
      </c>
      <c r="V54" s="271">
        <f t="shared" si="7"/>
        <v>-2.0943529610491112</v>
      </c>
      <c r="W54" s="271">
        <f t="shared" si="7"/>
        <v>2.2530571047104218</v>
      </c>
      <c r="X54" s="271">
        <f t="shared" si="7"/>
        <v>2.3718384483267982</v>
      </c>
      <c r="Y54" s="249"/>
    </row>
    <row r="55" spans="1:25">
      <c r="A55" s="250">
        <v>1</v>
      </c>
      <c r="B55" s="235" t="s">
        <v>25</v>
      </c>
      <c r="C55" s="251">
        <f t="shared" si="7"/>
        <v>-5.7113759114584326</v>
      </c>
      <c r="D55" s="252">
        <f t="shared" si="7"/>
        <v>-2.6837795775042395</v>
      </c>
      <c r="E55" s="252">
        <f t="shared" si="7"/>
        <v>-0.7903197137428748</v>
      </c>
      <c r="F55" s="252">
        <f t="shared" si="7"/>
        <v>1.0700003065292805</v>
      </c>
      <c r="G55" s="252">
        <f t="shared" si="7"/>
        <v>-0.21105008486279075</v>
      </c>
      <c r="H55" s="252">
        <f t="shared" si="7"/>
        <v>3.1944265314683378</v>
      </c>
      <c r="I55" s="252">
        <f t="shared" si="7"/>
        <v>0.15023442267403198</v>
      </c>
      <c r="J55" s="252">
        <f t="shared" si="7"/>
        <v>-2.1853768589698461</v>
      </c>
      <c r="K55" s="252">
        <f t="shared" si="7"/>
        <v>-2.4788991555388122</v>
      </c>
      <c r="L55" s="272">
        <f t="shared" si="7"/>
        <v>4.3436906046436405</v>
      </c>
      <c r="M55" s="272">
        <f t="shared" si="7"/>
        <v>-0.24858993124901474</v>
      </c>
      <c r="N55" s="273">
        <f t="shared" si="7"/>
        <v>-0.40996776730573004</v>
      </c>
      <c r="O55" s="274">
        <f t="shared" si="7"/>
        <v>5.0100060464203011E-2</v>
      </c>
      <c r="P55" s="273">
        <f t="shared" si="7"/>
        <v>3.6847392707026785</v>
      </c>
      <c r="Q55" s="273">
        <f t="shared" si="7"/>
        <v>2.8138809906907909</v>
      </c>
      <c r="R55" s="273">
        <f t="shared" si="7"/>
        <v>-0.59549207825484984</v>
      </c>
      <c r="S55" s="273">
        <f t="shared" si="7"/>
        <v>1.8201611480538844</v>
      </c>
      <c r="T55" s="275">
        <f t="shared" si="7"/>
        <v>-0.84891084753188295</v>
      </c>
      <c r="U55" s="275">
        <f t="shared" si="7"/>
        <v>-0.96531888938908139</v>
      </c>
      <c r="V55" s="275">
        <f t="shared" si="7"/>
        <v>-1.4551984374424904</v>
      </c>
      <c r="W55" s="275">
        <f t="shared" si="7"/>
        <v>4.0001686470796756</v>
      </c>
      <c r="X55" s="275">
        <f t="shared" si="7"/>
        <v>3.3908515440106015</v>
      </c>
      <c r="Y55" s="249"/>
    </row>
    <row r="56" spans="1:25">
      <c r="A56" s="250">
        <v>2</v>
      </c>
      <c r="B56" s="235" t="s">
        <v>26</v>
      </c>
      <c r="C56" s="251">
        <f t="shared" si="7"/>
        <v>6.0753962449519889</v>
      </c>
      <c r="D56" s="252">
        <f t="shared" si="7"/>
        <v>-3.9875720595458688</v>
      </c>
      <c r="E56" s="252">
        <f t="shared" si="7"/>
        <v>-0.92106099607379122</v>
      </c>
      <c r="F56" s="252">
        <f t="shared" si="7"/>
        <v>1.3762051852372394</v>
      </c>
      <c r="G56" s="252">
        <f t="shared" si="7"/>
        <v>1.3774475529158963</v>
      </c>
      <c r="H56" s="252">
        <f t="shared" si="7"/>
        <v>4.9324796143995115</v>
      </c>
      <c r="I56" s="252">
        <f t="shared" si="7"/>
        <v>0.82698845061884185</v>
      </c>
      <c r="J56" s="252">
        <f t="shared" si="7"/>
        <v>-4.1049922915486832</v>
      </c>
      <c r="K56" s="252">
        <f t="shared" si="7"/>
        <v>-5.8215280111059968</v>
      </c>
      <c r="L56" s="272">
        <f t="shared" si="7"/>
        <v>8.0329091834307746</v>
      </c>
      <c r="M56" s="272">
        <f t="shared" si="7"/>
        <v>-0.13058970162124695</v>
      </c>
      <c r="N56" s="273">
        <f t="shared" si="7"/>
        <v>-1.2717504215030289</v>
      </c>
      <c r="O56" s="274">
        <f t="shared" si="7"/>
        <v>2.2791480042566548</v>
      </c>
      <c r="P56" s="273">
        <f t="shared" si="7"/>
        <v>1.5857477843954229</v>
      </c>
      <c r="Q56" s="273">
        <f t="shared" si="7"/>
        <v>4.8238864152104384</v>
      </c>
      <c r="R56" s="259">
        <f t="shared" ref="R56:X64" si="8">S22/R22*100-100</f>
        <v>0.23100013411097109</v>
      </c>
      <c r="S56" s="259">
        <f t="shared" si="8"/>
        <v>1.7970243426929073</v>
      </c>
      <c r="T56" s="260">
        <f t="shared" si="8"/>
        <v>-0.42440137167113789</v>
      </c>
      <c r="U56" s="260">
        <f t="shared" si="8"/>
        <v>-0.11579984581710789</v>
      </c>
      <c r="V56" s="260">
        <f t="shared" si="8"/>
        <v>-2.0943529610491112</v>
      </c>
      <c r="W56" s="260">
        <f t="shared" si="8"/>
        <v>2.2530571047104218</v>
      </c>
      <c r="X56" s="260">
        <f t="shared" si="8"/>
        <v>2.3718384483267982</v>
      </c>
      <c r="Y56" s="249"/>
    </row>
    <row r="57" spans="1:25">
      <c r="A57" s="250">
        <v>3</v>
      </c>
      <c r="B57" s="235" t="s">
        <v>27</v>
      </c>
      <c r="C57" s="251">
        <f t="shared" si="7"/>
        <v>0.18223866635392483</v>
      </c>
      <c r="D57" s="252">
        <f t="shared" si="7"/>
        <v>-1.9627176518349216</v>
      </c>
      <c r="E57" s="252">
        <f t="shared" si="7"/>
        <v>0.62176771266516084</v>
      </c>
      <c r="F57" s="252">
        <f t="shared" si="7"/>
        <v>2.4186537891284274</v>
      </c>
      <c r="G57" s="252">
        <f t="shared" si="7"/>
        <v>1.6046315903037254</v>
      </c>
      <c r="H57" s="252">
        <f t="shared" si="7"/>
        <v>4.52821479901597</v>
      </c>
      <c r="I57" s="252">
        <f t="shared" si="7"/>
        <v>-0.63789240515184531</v>
      </c>
      <c r="J57" s="252">
        <f t="shared" si="7"/>
        <v>-4.82283531307327</v>
      </c>
      <c r="K57" s="252">
        <f t="shared" si="7"/>
        <v>-5.3652390600364157</v>
      </c>
      <c r="L57" s="272">
        <f t="shared" si="7"/>
        <v>3.5327589791343428</v>
      </c>
      <c r="M57" s="272">
        <f t="shared" si="7"/>
        <v>1.7234464678352879</v>
      </c>
      <c r="N57" s="273">
        <f t="shared" si="7"/>
        <v>2.9671867482301053</v>
      </c>
      <c r="O57" s="274">
        <f t="shared" si="7"/>
        <v>7.3641438288319705E-2</v>
      </c>
      <c r="P57" s="273">
        <f t="shared" si="7"/>
        <v>0.74787909705939626</v>
      </c>
      <c r="Q57" s="273">
        <f t="shared" si="7"/>
        <v>1.9786216068911671</v>
      </c>
      <c r="R57" s="255">
        <f t="shared" si="8"/>
        <v>-0.59549207825484984</v>
      </c>
      <c r="S57" s="255">
        <f t="shared" si="8"/>
        <v>1.8201611480538844</v>
      </c>
      <c r="T57" s="257">
        <f t="shared" si="8"/>
        <v>-0.84891084753188295</v>
      </c>
      <c r="U57" s="257">
        <f t="shared" si="8"/>
        <v>-0.96531888938908139</v>
      </c>
      <c r="V57" s="257">
        <f t="shared" si="8"/>
        <v>-1.4551984374424904</v>
      </c>
      <c r="W57" s="257">
        <f t="shared" si="8"/>
        <v>4.0001686470796756</v>
      </c>
      <c r="X57" s="257">
        <f t="shared" si="8"/>
        <v>3.3908515440106015</v>
      </c>
      <c r="Y57" s="249"/>
    </row>
    <row r="58" spans="1:25">
      <c r="A58" s="250">
        <v>4</v>
      </c>
      <c r="B58" s="235" t="s">
        <v>28</v>
      </c>
      <c r="C58" s="251">
        <f t="shared" si="7"/>
        <v>-1.0922414036269856</v>
      </c>
      <c r="D58" s="252">
        <f t="shared" si="7"/>
        <v>2.2760355258438949</v>
      </c>
      <c r="E58" s="252">
        <f t="shared" si="7"/>
        <v>0.63224462886186927</v>
      </c>
      <c r="F58" s="252">
        <f t="shared" si="7"/>
        <v>1.2781046761352997</v>
      </c>
      <c r="G58" s="252">
        <f t="shared" si="7"/>
        <v>0.79042110068292004</v>
      </c>
      <c r="H58" s="252">
        <f t="shared" si="7"/>
        <v>6.1901886298529689</v>
      </c>
      <c r="I58" s="252">
        <f t="shared" si="7"/>
        <v>1.0560761408521699</v>
      </c>
      <c r="J58" s="252">
        <f t="shared" si="7"/>
        <v>0.62084209570676308</v>
      </c>
      <c r="K58" s="252">
        <f t="shared" si="7"/>
        <v>-15.44346857053911</v>
      </c>
      <c r="L58" s="251">
        <f t="shared" si="7"/>
        <v>4.1947020077926851</v>
      </c>
      <c r="M58" s="251">
        <f t="shared" si="7"/>
        <v>-3.8799568007711116</v>
      </c>
      <c r="N58" s="255">
        <f t="shared" si="7"/>
        <v>8.2255201566417071</v>
      </c>
      <c r="O58" s="256">
        <f t="shared" si="7"/>
        <v>3.1224285054037182E-2</v>
      </c>
      <c r="P58" s="255">
        <f t="shared" si="7"/>
        <v>2.2908691652571349</v>
      </c>
      <c r="Q58" s="255">
        <f t="shared" si="7"/>
        <v>1.7529686483850497</v>
      </c>
      <c r="R58" s="255">
        <f t="shared" si="8"/>
        <v>0.11993726908350766</v>
      </c>
      <c r="S58" s="255">
        <f t="shared" si="8"/>
        <v>3.2457664498179355</v>
      </c>
      <c r="T58" s="257">
        <f t="shared" si="8"/>
        <v>-1.2643117530632679</v>
      </c>
      <c r="U58" s="257">
        <f t="shared" si="8"/>
        <v>1.7277526806909833</v>
      </c>
      <c r="V58" s="257">
        <f t="shared" si="8"/>
        <v>-1.256858940378919</v>
      </c>
      <c r="W58" s="257">
        <f t="shared" si="8"/>
        <v>1.1790050829407477</v>
      </c>
      <c r="X58" s="257">
        <f t="shared" si="8"/>
        <v>1.7668019115840679</v>
      </c>
      <c r="Y58" s="249"/>
    </row>
    <row r="59" spans="1:25">
      <c r="A59" s="250">
        <v>5</v>
      </c>
      <c r="B59" s="235" t="s">
        <v>29</v>
      </c>
      <c r="C59" s="251">
        <f t="shared" si="7"/>
        <v>5.3851682979169055</v>
      </c>
      <c r="D59" s="252">
        <f t="shared" si="7"/>
        <v>-2.7628683687035362</v>
      </c>
      <c r="E59" s="252">
        <f t="shared" si="7"/>
        <v>-0.50211703398110785</v>
      </c>
      <c r="F59" s="252">
        <f t="shared" si="7"/>
        <v>1.0480032188548591</v>
      </c>
      <c r="G59" s="252">
        <f t="shared" si="7"/>
        <v>-0.63177946012341124</v>
      </c>
      <c r="H59" s="252">
        <f t="shared" si="7"/>
        <v>2.6716348598726682</v>
      </c>
      <c r="I59" s="252">
        <f t="shared" si="7"/>
        <v>-2.0625751429266046</v>
      </c>
      <c r="J59" s="252">
        <f t="shared" si="7"/>
        <v>-1.7480315226550118</v>
      </c>
      <c r="K59" s="252">
        <f t="shared" si="7"/>
        <v>-6.6149414718736637</v>
      </c>
      <c r="L59" s="251">
        <f t="shared" si="7"/>
        <v>1.6209103415276047</v>
      </c>
      <c r="M59" s="251">
        <f t="shared" si="7"/>
        <v>-4.6493412414542519</v>
      </c>
      <c r="N59" s="255">
        <f t="shared" si="7"/>
        <v>0.8746397215587649</v>
      </c>
      <c r="O59" s="256">
        <f t="shared" si="7"/>
        <v>1.095164349966808</v>
      </c>
      <c r="P59" s="255">
        <f t="shared" si="7"/>
        <v>0.62951181172753934</v>
      </c>
      <c r="Q59" s="255">
        <f t="shared" si="7"/>
        <v>-0.24476961118185159</v>
      </c>
      <c r="R59" s="255">
        <f t="shared" si="8"/>
        <v>4.2806532051272086</v>
      </c>
      <c r="S59" s="255">
        <f t="shared" si="8"/>
        <v>-0.59658703207662711</v>
      </c>
      <c r="T59" s="257">
        <f t="shared" si="8"/>
        <v>-0.99725620510517388</v>
      </c>
      <c r="U59" s="257">
        <f t="shared" si="8"/>
        <v>7.0484793304023157</v>
      </c>
      <c r="V59" s="257">
        <f t="shared" si="8"/>
        <v>-3.8774701651236683</v>
      </c>
      <c r="W59" s="257">
        <f t="shared" si="8"/>
        <v>-1.2926879173372186</v>
      </c>
      <c r="X59" s="257">
        <f t="shared" si="8"/>
        <v>0.44931200500685975</v>
      </c>
      <c r="Y59" s="249"/>
    </row>
    <row r="60" spans="1:25">
      <c r="A60" s="250">
        <v>6</v>
      </c>
      <c r="B60" s="235" t="s">
        <v>30</v>
      </c>
      <c r="C60" s="251">
        <f t="shared" si="7"/>
        <v>-0.56462872679655618</v>
      </c>
      <c r="D60" s="252">
        <f t="shared" si="7"/>
        <v>0.51408421127447923</v>
      </c>
      <c r="E60" s="252">
        <f t="shared" si="7"/>
        <v>-0.11257632650830374</v>
      </c>
      <c r="F60" s="252">
        <f t="shared" si="7"/>
        <v>2.1959426846691343</v>
      </c>
      <c r="G60" s="252">
        <f t="shared" si="7"/>
        <v>0.80026889475675489</v>
      </c>
      <c r="H60" s="252">
        <f t="shared" si="7"/>
        <v>1.5835748958261604</v>
      </c>
      <c r="I60" s="252">
        <f t="shared" si="7"/>
        <v>-1.2289840990044496</v>
      </c>
      <c r="J60" s="252">
        <f t="shared" si="7"/>
        <v>2.633628142260136</v>
      </c>
      <c r="K60" s="252">
        <f t="shared" si="7"/>
        <v>-12.92908863891698</v>
      </c>
      <c r="L60" s="251">
        <f t="shared" si="7"/>
        <v>6.5078628238581189</v>
      </c>
      <c r="M60" s="251">
        <f t="shared" si="7"/>
        <v>-2.0265996571294522</v>
      </c>
      <c r="N60" s="255">
        <f t="shared" si="7"/>
        <v>-0.75463619466049181</v>
      </c>
      <c r="O60" s="256">
        <f t="shared" si="7"/>
        <v>4.0311651264774468</v>
      </c>
      <c r="P60" s="255">
        <f t="shared" si="7"/>
        <v>2.5401378070434504</v>
      </c>
      <c r="Q60" s="255">
        <f t="shared" si="7"/>
        <v>1.4738953274549829</v>
      </c>
      <c r="R60" s="255">
        <f t="shared" si="8"/>
        <v>-2.7689460566896713</v>
      </c>
      <c r="S60" s="255">
        <f t="shared" si="8"/>
        <v>0.3488208089911069</v>
      </c>
      <c r="T60" s="257">
        <f t="shared" si="8"/>
        <v>1.6160197187620469</v>
      </c>
      <c r="U60" s="257">
        <f t="shared" si="8"/>
        <v>0.22629416640064903</v>
      </c>
      <c r="V60" s="257">
        <f t="shared" si="8"/>
        <v>-2.4105819229598779</v>
      </c>
      <c r="W60" s="257">
        <f t="shared" si="8"/>
        <v>3.2138883203393931</v>
      </c>
      <c r="X60" s="257">
        <f t="shared" si="8"/>
        <v>3.1914770875337837</v>
      </c>
      <c r="Y60" s="249"/>
    </row>
    <row r="61" spans="1:25">
      <c r="A61" s="250">
        <v>7</v>
      </c>
      <c r="B61" s="235" t="s">
        <v>31</v>
      </c>
      <c r="C61" s="251">
        <f t="shared" si="7"/>
        <v>3.5557918526958758</v>
      </c>
      <c r="D61" s="252">
        <f t="shared" si="7"/>
        <v>-1.1070120742688658</v>
      </c>
      <c r="E61" s="252">
        <f t="shared" si="7"/>
        <v>-3.7500584742754484</v>
      </c>
      <c r="F61" s="252">
        <f t="shared" si="7"/>
        <v>-1.3613331821270265</v>
      </c>
      <c r="G61" s="252">
        <f t="shared" si="7"/>
        <v>-3.2828238913138819</v>
      </c>
      <c r="H61" s="252">
        <f t="shared" si="7"/>
        <v>0.49636640611343807</v>
      </c>
      <c r="I61" s="252">
        <f t="shared" si="7"/>
        <v>-1.5565919582046064</v>
      </c>
      <c r="J61" s="252">
        <f t="shared" si="7"/>
        <v>-4.1329423738671096</v>
      </c>
      <c r="K61" s="252">
        <f t="shared" si="7"/>
        <v>-5.7980814195978354</v>
      </c>
      <c r="L61" s="251">
        <f t="shared" si="7"/>
        <v>3.5060297271249539</v>
      </c>
      <c r="M61" s="251">
        <f t="shared" si="7"/>
        <v>-0.69316021431041008</v>
      </c>
      <c r="N61" s="255">
        <f t="shared" si="7"/>
        <v>2.2842399409143326</v>
      </c>
      <c r="O61" s="256">
        <f t="shared" si="7"/>
        <v>-2.3047972920519442</v>
      </c>
      <c r="P61" s="255">
        <f t="shared" si="7"/>
        <v>4.0081857467861255</v>
      </c>
      <c r="Q61" s="255">
        <f t="shared" si="7"/>
        <v>2.5339824927890504</v>
      </c>
      <c r="R61" s="255">
        <f t="shared" si="8"/>
        <v>4.0089502144322182</v>
      </c>
      <c r="S61" s="255">
        <f t="shared" si="8"/>
        <v>5.2649088726321764</v>
      </c>
      <c r="T61" s="257">
        <f t="shared" si="8"/>
        <v>-1.3695055189471077</v>
      </c>
      <c r="U61" s="257">
        <f t="shared" si="8"/>
        <v>-1.4449625615526571</v>
      </c>
      <c r="V61" s="257">
        <f t="shared" si="8"/>
        <v>-3.5797716923634795</v>
      </c>
      <c r="W61" s="257">
        <f t="shared" si="8"/>
        <v>0.70740474218825966</v>
      </c>
      <c r="X61" s="257">
        <f t="shared" si="8"/>
        <v>1.4775835494501308</v>
      </c>
      <c r="Y61" s="249"/>
    </row>
    <row r="62" spans="1:25">
      <c r="A62" s="250">
        <v>8</v>
      </c>
      <c r="B62" s="235" t="s">
        <v>32</v>
      </c>
      <c r="C62" s="251">
        <f t="shared" si="7"/>
        <v>0.29691953164821427</v>
      </c>
      <c r="D62" s="252">
        <f t="shared" si="7"/>
        <v>2.7183334693287549</v>
      </c>
      <c r="E62" s="252">
        <f t="shared" si="7"/>
        <v>-5.008766037388753</v>
      </c>
      <c r="F62" s="252">
        <f t="shared" si="7"/>
        <v>-0.21185383845704564</v>
      </c>
      <c r="G62" s="252">
        <f t="shared" si="7"/>
        <v>-2.8890346066649215</v>
      </c>
      <c r="H62" s="252">
        <f t="shared" si="7"/>
        <v>-1.9027778618881257</v>
      </c>
      <c r="I62" s="252">
        <f t="shared" si="7"/>
        <v>-1.1028798962866944</v>
      </c>
      <c r="J62" s="252">
        <f t="shared" si="7"/>
        <v>-6.1890404716648391</v>
      </c>
      <c r="K62" s="252">
        <f t="shared" si="7"/>
        <v>-4.6680030276061188</v>
      </c>
      <c r="L62" s="251">
        <f t="shared" si="7"/>
        <v>-0.68769478287271113</v>
      </c>
      <c r="M62" s="251">
        <f t="shared" si="7"/>
        <v>-0.86218862726286716</v>
      </c>
      <c r="N62" s="255">
        <f t="shared" si="7"/>
        <v>1.6991418332370216</v>
      </c>
      <c r="O62" s="256">
        <f t="shared" si="7"/>
        <v>2.3762096710949265</v>
      </c>
      <c r="P62" s="255">
        <f t="shared" si="7"/>
        <v>2.9650283940025162</v>
      </c>
      <c r="Q62" s="255">
        <f t="shared" si="7"/>
        <v>3.9097915902034543</v>
      </c>
      <c r="R62" s="255">
        <f t="shared" si="8"/>
        <v>1.4202839324795917</v>
      </c>
      <c r="S62" s="255">
        <f t="shared" si="8"/>
        <v>0.69774585611659745</v>
      </c>
      <c r="T62" s="257">
        <f t="shared" si="8"/>
        <v>-0.21186335916392807</v>
      </c>
      <c r="U62" s="257">
        <f t="shared" si="8"/>
        <v>-6.7154999670285633</v>
      </c>
      <c r="V62" s="257">
        <f t="shared" si="8"/>
        <v>-0.83402014380729383</v>
      </c>
      <c r="W62" s="257">
        <f t="shared" si="8"/>
        <v>3.8970831829352051</v>
      </c>
      <c r="X62" s="257">
        <f t="shared" si="8"/>
        <v>2.4490872387932399</v>
      </c>
      <c r="Y62" s="249"/>
    </row>
    <row r="63" spans="1:25">
      <c r="A63" s="250">
        <v>9</v>
      </c>
      <c r="B63" s="235" t="s">
        <v>33</v>
      </c>
      <c r="C63" s="251">
        <f t="shared" si="7"/>
        <v>10.002922213827077</v>
      </c>
      <c r="D63" s="252">
        <f t="shared" si="7"/>
        <v>1.2799004415512911</v>
      </c>
      <c r="E63" s="252">
        <f t="shared" si="7"/>
        <v>-2.5858178183476639</v>
      </c>
      <c r="F63" s="252">
        <f t="shared" si="7"/>
        <v>-1.9534263189812009</v>
      </c>
      <c r="G63" s="252">
        <f t="shared" si="7"/>
        <v>-2.5156050143865514</v>
      </c>
      <c r="H63" s="252">
        <f t="shared" si="7"/>
        <v>1.73362874306207</v>
      </c>
      <c r="I63" s="252">
        <f t="shared" si="7"/>
        <v>-4.3157211994213185E-2</v>
      </c>
      <c r="J63" s="252">
        <f t="shared" si="7"/>
        <v>-8.1547442267904842</v>
      </c>
      <c r="K63" s="252">
        <f t="shared" si="7"/>
        <v>-6.9848265817418991</v>
      </c>
      <c r="L63" s="251">
        <f t="shared" si="7"/>
        <v>1.6882506054506621</v>
      </c>
      <c r="M63" s="251">
        <f t="shared" si="7"/>
        <v>-2.7889659451974467</v>
      </c>
      <c r="N63" s="255">
        <f t="shared" si="7"/>
        <v>-17.862863424927156</v>
      </c>
      <c r="O63" s="256">
        <f t="shared" si="7"/>
        <v>31.088675728770141</v>
      </c>
      <c r="P63" s="255">
        <f t="shared" si="7"/>
        <v>-1.0989734863040042</v>
      </c>
      <c r="Q63" s="255">
        <f t="shared" si="7"/>
        <v>5.0647173748945278</v>
      </c>
      <c r="R63" s="255">
        <f t="shared" si="8"/>
        <v>0.69459755191363115</v>
      </c>
      <c r="S63" s="255">
        <f t="shared" si="8"/>
        <v>4.4229702922122414</v>
      </c>
      <c r="T63" s="257">
        <f t="shared" si="8"/>
        <v>1.5893925303501817</v>
      </c>
      <c r="U63" s="257">
        <f t="shared" si="8"/>
        <v>-2.3739745727485939</v>
      </c>
      <c r="V63" s="257">
        <f t="shared" si="8"/>
        <v>-3.7352533251898166</v>
      </c>
      <c r="W63" s="257">
        <f t="shared" si="8"/>
        <v>0.81138047542015101</v>
      </c>
      <c r="X63" s="257">
        <f t="shared" si="8"/>
        <v>1.4120176824957298</v>
      </c>
      <c r="Y63" s="249"/>
    </row>
    <row r="64" spans="1:25">
      <c r="A64" s="261">
        <v>10</v>
      </c>
      <c r="B64" s="238" t="s">
        <v>34</v>
      </c>
      <c r="C64" s="262">
        <f t="shared" si="7"/>
        <v>5.791194119738492</v>
      </c>
      <c r="D64" s="263">
        <f t="shared" si="7"/>
        <v>-1.628277431313478</v>
      </c>
      <c r="E64" s="263">
        <f t="shared" si="7"/>
        <v>-6.580302842789834</v>
      </c>
      <c r="F64" s="263">
        <f t="shared" si="7"/>
        <v>-1.5744123475126202</v>
      </c>
      <c r="G64" s="263">
        <f t="shared" si="7"/>
        <v>-3.2691447333500179</v>
      </c>
      <c r="H64" s="263">
        <f t="shared" si="7"/>
        <v>-0.55167629242176019</v>
      </c>
      <c r="I64" s="263">
        <f t="shared" si="7"/>
        <v>-3.5181929971149799</v>
      </c>
      <c r="J64" s="263">
        <f t="shared" si="7"/>
        <v>-4.9681879921159293</v>
      </c>
      <c r="K64" s="263">
        <f t="shared" si="7"/>
        <v>-4.0595695841778223</v>
      </c>
      <c r="L64" s="262">
        <f t="shared" si="7"/>
        <v>1.1326596218941916</v>
      </c>
      <c r="M64" s="276">
        <f t="shared" si="7"/>
        <v>-4.769636650798887</v>
      </c>
      <c r="N64" s="277">
        <f t="shared" si="7"/>
        <v>0.19655413845320879</v>
      </c>
      <c r="O64" s="276">
        <f t="shared" si="7"/>
        <v>0.40069459921254236</v>
      </c>
      <c r="P64" s="277">
        <f t="shared" si="7"/>
        <v>0.67702865810514368</v>
      </c>
      <c r="Q64" s="277">
        <f t="shared" si="7"/>
        <v>2.6846207907102837</v>
      </c>
      <c r="R64" s="264">
        <f t="shared" si="8"/>
        <v>-1.2165183010747569</v>
      </c>
      <c r="S64" s="264">
        <f t="shared" si="8"/>
        <v>2.94860912688506</v>
      </c>
      <c r="T64" s="266">
        <f t="shared" si="8"/>
        <v>-1.6128578044232</v>
      </c>
      <c r="U64" s="266">
        <f t="shared" si="8"/>
        <v>4.2096341515773616</v>
      </c>
      <c r="V64" s="266">
        <f t="shared" si="8"/>
        <v>-2.9548020874660494</v>
      </c>
      <c r="W64" s="266">
        <f t="shared" si="8"/>
        <v>-1.8085588135401309</v>
      </c>
      <c r="X64" s="266">
        <f t="shared" si="8"/>
        <v>1.659796885058455</v>
      </c>
      <c r="Y64" s="249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70"/>
  <sheetViews>
    <sheetView workbookViewId="0">
      <pane xSplit="13" ySplit="5" topLeftCell="Z6" activePane="bottomRight" state="frozen"/>
      <selection pane="topRight" activeCell="N1" sqref="N1"/>
      <selection pane="bottomLeft" activeCell="A6" sqref="A6"/>
      <selection pane="bottomRight" activeCell="AE13" sqref="AE13"/>
    </sheetView>
  </sheetViews>
  <sheetFormatPr defaultColWidth="11" defaultRowHeight="13"/>
  <cols>
    <col min="1" max="1" width="4.7265625" style="316" customWidth="1"/>
    <col min="2" max="2" width="11" style="316"/>
    <col min="3" max="18" width="11" style="311" hidden="1" customWidth="1"/>
    <col min="19" max="23" width="11" style="311"/>
    <col min="24" max="24" width="12.36328125" style="311" bestFit="1" customWidth="1"/>
    <col min="25" max="35" width="11" style="311"/>
    <col min="36" max="37" width="8.90625" style="311" customWidth="1"/>
    <col min="38" max="38" width="9.36328125" style="311" customWidth="1"/>
    <col min="39" max="39" width="9.26953125" style="311" customWidth="1"/>
    <col min="40" max="40" width="9.6328125" style="311" customWidth="1"/>
    <col min="41" max="16384" width="11" style="311"/>
  </cols>
  <sheetData>
    <row r="1" spans="1:40">
      <c r="A1" s="339"/>
      <c r="B1" s="64" t="s">
        <v>249</v>
      </c>
      <c r="S1" s="311" t="s">
        <v>36</v>
      </c>
      <c r="U1" s="311" t="s">
        <v>248</v>
      </c>
      <c r="V1" s="311" t="s">
        <v>258</v>
      </c>
      <c r="W1" s="311" t="s">
        <v>248</v>
      </c>
      <c r="X1" s="340" t="s">
        <v>248</v>
      </c>
      <c r="Y1" s="312" t="s">
        <v>248</v>
      </c>
      <c r="Z1" s="312" t="s">
        <v>248</v>
      </c>
      <c r="AA1" s="312" t="s">
        <v>248</v>
      </c>
      <c r="AB1" s="312" t="s">
        <v>248</v>
      </c>
      <c r="AC1" s="312" t="s">
        <v>248</v>
      </c>
      <c r="AD1" s="311" t="s">
        <v>258</v>
      </c>
      <c r="AF1" s="341" t="s">
        <v>58</v>
      </c>
      <c r="AG1" s="341" t="s">
        <v>58</v>
      </c>
      <c r="AH1" s="311" t="s">
        <v>59</v>
      </c>
      <c r="AI1" s="311" t="s">
        <v>59</v>
      </c>
    </row>
    <row r="2" spans="1:40">
      <c r="A2" s="339"/>
      <c r="B2" s="64"/>
      <c r="N2" s="311">
        <v>20263967</v>
      </c>
      <c r="O2" s="311">
        <v>19975742</v>
      </c>
      <c r="P2" s="311">
        <v>19793033</v>
      </c>
      <c r="Q2" s="311">
        <v>20010092</v>
      </c>
      <c r="R2" s="311">
        <v>20020257</v>
      </c>
      <c r="AJ2" s="313" t="s">
        <v>214</v>
      </c>
    </row>
    <row r="3" spans="1:40">
      <c r="A3" s="342"/>
      <c r="B3" s="343" t="s">
        <v>38</v>
      </c>
      <c r="C3" s="344">
        <v>1990</v>
      </c>
      <c r="D3" s="344">
        <v>1991</v>
      </c>
      <c r="E3" s="344">
        <v>1992</v>
      </c>
      <c r="F3" s="344">
        <v>1993</v>
      </c>
      <c r="G3" s="344">
        <v>1994</v>
      </c>
      <c r="H3" s="344">
        <v>1995</v>
      </c>
      <c r="I3" s="344">
        <v>1996</v>
      </c>
      <c r="J3" s="344">
        <v>1997</v>
      </c>
      <c r="K3" s="344">
        <v>1998</v>
      </c>
      <c r="L3" s="344">
        <v>1999</v>
      </c>
      <c r="M3" s="344">
        <v>2000</v>
      </c>
      <c r="N3" s="65">
        <v>2001</v>
      </c>
      <c r="O3" s="65">
        <v>2002</v>
      </c>
      <c r="P3" s="65">
        <v>2003</v>
      </c>
      <c r="Q3" s="65">
        <v>2004</v>
      </c>
      <c r="R3" s="65">
        <v>2005</v>
      </c>
      <c r="S3" s="65">
        <v>2006</v>
      </c>
      <c r="T3" s="65">
        <v>2007</v>
      </c>
      <c r="U3" s="65">
        <v>2008</v>
      </c>
      <c r="V3" s="230">
        <v>2009</v>
      </c>
      <c r="W3" s="230">
        <v>2010</v>
      </c>
      <c r="X3" s="342">
        <v>2011</v>
      </c>
      <c r="Y3" s="314">
        <v>2012</v>
      </c>
      <c r="Z3" s="314">
        <v>2013</v>
      </c>
      <c r="AA3" s="314">
        <v>2014</v>
      </c>
      <c r="AB3" s="314">
        <v>2015</v>
      </c>
      <c r="AC3" s="314">
        <v>2016</v>
      </c>
      <c r="AD3" s="345">
        <v>2017</v>
      </c>
      <c r="AE3" s="345">
        <v>2018</v>
      </c>
      <c r="AF3" s="308">
        <v>2019</v>
      </c>
      <c r="AG3" s="345">
        <v>2020</v>
      </c>
      <c r="AH3" s="345">
        <v>2021</v>
      </c>
      <c r="AI3" s="345">
        <v>2022</v>
      </c>
      <c r="AJ3" s="315"/>
      <c r="AK3" s="315"/>
      <c r="AL3" s="315"/>
      <c r="AM3" s="315"/>
      <c r="AN3" s="315"/>
    </row>
    <row r="4" spans="1:40" ht="18">
      <c r="A4" s="346"/>
      <c r="B4" s="346"/>
      <c r="C4" s="347" t="s">
        <v>215</v>
      </c>
      <c r="D4" s="347" t="s">
        <v>216</v>
      </c>
      <c r="E4" s="347" t="s">
        <v>217</v>
      </c>
      <c r="F4" s="347" t="s">
        <v>218</v>
      </c>
      <c r="G4" s="347" t="s">
        <v>219</v>
      </c>
      <c r="H4" s="347" t="s">
        <v>220</v>
      </c>
      <c r="I4" s="347" t="s">
        <v>221</v>
      </c>
      <c r="J4" s="347" t="s">
        <v>222</v>
      </c>
      <c r="K4" s="347" t="s">
        <v>223</v>
      </c>
      <c r="L4" s="347" t="s">
        <v>224</v>
      </c>
      <c r="M4" s="347" t="s">
        <v>39</v>
      </c>
      <c r="N4" s="348" t="s">
        <v>40</v>
      </c>
      <c r="O4" s="348" t="s">
        <v>41</v>
      </c>
      <c r="P4" s="348" t="s">
        <v>42</v>
      </c>
      <c r="Q4" s="348" t="s">
        <v>43</v>
      </c>
      <c r="R4" s="348" t="s">
        <v>44</v>
      </c>
      <c r="S4" s="348" t="s">
        <v>45</v>
      </c>
      <c r="T4" s="348" t="s">
        <v>46</v>
      </c>
      <c r="U4" s="316" t="s">
        <v>47</v>
      </c>
      <c r="V4" s="349" t="s">
        <v>48</v>
      </c>
      <c r="W4" s="349" t="s">
        <v>49</v>
      </c>
      <c r="X4" s="350" t="s">
        <v>50</v>
      </c>
      <c r="Y4" s="317" t="s">
        <v>51</v>
      </c>
      <c r="Z4" s="317" t="s">
        <v>52</v>
      </c>
      <c r="AA4" s="317" t="s">
        <v>53</v>
      </c>
      <c r="AB4" s="317" t="s">
        <v>54</v>
      </c>
      <c r="AC4" s="317" t="s">
        <v>55</v>
      </c>
      <c r="AD4" s="351" t="s">
        <v>56</v>
      </c>
      <c r="AE4" s="351" t="s">
        <v>57</v>
      </c>
      <c r="AF4" s="309" t="s">
        <v>252</v>
      </c>
      <c r="AG4" s="351" t="s">
        <v>213</v>
      </c>
      <c r="AH4" s="351" t="s">
        <v>283</v>
      </c>
      <c r="AI4" s="351" t="s">
        <v>319</v>
      </c>
      <c r="AJ4" s="318" t="s">
        <v>246</v>
      </c>
      <c r="AK4" s="318" t="s">
        <v>320</v>
      </c>
      <c r="AL4" s="318" t="s">
        <v>321</v>
      </c>
      <c r="AM4" s="319" t="s">
        <v>284</v>
      </c>
      <c r="AN4" s="319" t="s">
        <v>308</v>
      </c>
    </row>
    <row r="5" spans="1:40">
      <c r="A5" s="352"/>
      <c r="B5" s="352" t="s">
        <v>105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  <c r="O5" s="354"/>
      <c r="P5" s="354"/>
      <c r="Q5" s="354"/>
      <c r="R5" s="354"/>
      <c r="S5" s="317"/>
      <c r="T5" s="317"/>
      <c r="U5" s="317"/>
      <c r="V5" s="317"/>
      <c r="W5" s="317"/>
      <c r="X5" s="335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20"/>
      <c r="AK5" s="320"/>
      <c r="AL5" s="320"/>
      <c r="AM5" s="320"/>
      <c r="AN5" s="320"/>
    </row>
    <row r="6" spans="1:40">
      <c r="A6" s="355"/>
      <c r="B6" s="356" t="s">
        <v>24</v>
      </c>
      <c r="C6" s="351">
        <v>18616600</v>
      </c>
      <c r="D6" s="351">
        <v>19663092</v>
      </c>
      <c r="E6" s="351">
        <v>20005341</v>
      </c>
      <c r="F6" s="351">
        <v>20539323</v>
      </c>
      <c r="G6" s="351">
        <v>20169682</v>
      </c>
      <c r="H6" s="351">
        <v>21374687</v>
      </c>
      <c r="I6" s="351">
        <v>22125426</v>
      </c>
      <c r="J6" s="351">
        <v>21732653</v>
      </c>
      <c r="K6" s="351">
        <v>20884183</v>
      </c>
      <c r="L6" s="351">
        <v>20272696</v>
      </c>
      <c r="M6" s="351">
        <v>20336615</v>
      </c>
      <c r="N6" s="385">
        <f>SUM(N7:N16)</f>
        <v>20263967</v>
      </c>
      <c r="O6" s="385">
        <f t="shared" ref="O6:AF6" si="0">SUM(O7:O16)</f>
        <v>19975742</v>
      </c>
      <c r="P6" s="385">
        <f t="shared" si="0"/>
        <v>19793033</v>
      </c>
      <c r="Q6" s="385">
        <f t="shared" si="0"/>
        <v>20010092</v>
      </c>
      <c r="R6" s="385">
        <f t="shared" si="0"/>
        <v>20020257</v>
      </c>
      <c r="S6" s="385">
        <f t="shared" si="0"/>
        <v>20684630.378402021</v>
      </c>
      <c r="T6" s="385">
        <f t="shared" si="0"/>
        <v>20640541.316831104</v>
      </c>
      <c r="U6" s="385">
        <f t="shared" si="0"/>
        <v>20204930.205991969</v>
      </c>
      <c r="V6" s="385">
        <f t="shared" si="0"/>
        <v>18779913.111172631</v>
      </c>
      <c r="W6" s="385">
        <f t="shared" si="0"/>
        <v>19645069.789474234</v>
      </c>
      <c r="X6" s="385">
        <f t="shared" si="0"/>
        <v>19413326.95154839</v>
      </c>
      <c r="Y6" s="385">
        <f t="shared" si="0"/>
        <v>19566104.636758178</v>
      </c>
      <c r="Z6" s="385">
        <f t="shared" si="0"/>
        <v>19829286.736494951</v>
      </c>
      <c r="AA6" s="389">
        <f t="shared" si="0"/>
        <v>20308831.088862881</v>
      </c>
      <c r="AB6" s="389">
        <f t="shared" si="0"/>
        <v>20844443.308003828</v>
      </c>
      <c r="AC6" s="389">
        <f t="shared" si="0"/>
        <v>20892594</v>
      </c>
      <c r="AD6" s="385">
        <f t="shared" si="0"/>
        <v>21268039</v>
      </c>
      <c r="AE6" s="385">
        <f t="shared" si="0"/>
        <v>21177777.150756449</v>
      </c>
      <c r="AF6" s="385">
        <f t="shared" si="0"/>
        <v>21153253.317468382</v>
      </c>
      <c r="AG6" s="385">
        <f>SUM(AG7:AG16)</f>
        <v>20710229.530255765</v>
      </c>
      <c r="AH6" s="385">
        <f>SUM(AH7:AH16)</f>
        <v>21176842.828089029</v>
      </c>
      <c r="AI6" s="385">
        <f>SUM(AI7:AI16)</f>
        <v>21679123.328427382</v>
      </c>
      <c r="AJ6" s="321">
        <f>ROUND((AE6-AD6)/AD6*100,1)</f>
        <v>-0.4</v>
      </c>
      <c r="AK6" s="321">
        <f>ROUND((AF6-AE6)/AE6*100,1)</f>
        <v>-0.1</v>
      </c>
      <c r="AL6" s="321">
        <f>ROUND((AG6-AF6)/AF6*100,1)</f>
        <v>-2.1</v>
      </c>
      <c r="AM6" s="321">
        <f>ROUND((AH6-AG6)/AG6*100,1)</f>
        <v>2.2999999999999998</v>
      </c>
      <c r="AN6" s="321">
        <f>ROUND((AI6-AH6)/AH6*100,1)</f>
        <v>2.4</v>
      </c>
    </row>
    <row r="7" spans="1:40">
      <c r="A7" s="358">
        <v>100</v>
      </c>
      <c r="B7" s="316" t="s">
        <v>25</v>
      </c>
      <c r="C7" s="351">
        <v>6067956</v>
      </c>
      <c r="D7" s="351">
        <v>6416903</v>
      </c>
      <c r="E7" s="351">
        <v>6618219</v>
      </c>
      <c r="F7" s="351">
        <v>6834375</v>
      </c>
      <c r="G7" s="351">
        <v>6670353</v>
      </c>
      <c r="H7" s="351">
        <v>6992509</v>
      </c>
      <c r="I7" s="351">
        <v>7321309</v>
      </c>
      <c r="J7" s="351">
        <v>7090683</v>
      </c>
      <c r="K7" s="351">
        <v>6903493</v>
      </c>
      <c r="L7" s="351">
        <v>6742320</v>
      </c>
      <c r="M7" s="351">
        <v>6701485</v>
      </c>
      <c r="N7" s="385">
        <f>N18</f>
        <v>6318738</v>
      </c>
      <c r="O7" s="385">
        <f t="shared" ref="O7:AI8" si="1">O18</f>
        <v>6149157</v>
      </c>
      <c r="P7" s="385">
        <f t="shared" si="1"/>
        <v>6100559</v>
      </c>
      <c r="Q7" s="385">
        <f t="shared" si="1"/>
        <v>6165835</v>
      </c>
      <c r="R7" s="385">
        <f t="shared" si="1"/>
        <v>6152822</v>
      </c>
      <c r="S7" s="385">
        <f t="shared" si="1"/>
        <v>6349369.3784020208</v>
      </c>
      <c r="T7" s="385">
        <f t="shared" si="1"/>
        <v>6358908.3168311045</v>
      </c>
      <c r="U7" s="385">
        <f t="shared" si="1"/>
        <v>6219942.2059919685</v>
      </c>
      <c r="V7" s="385">
        <f t="shared" si="1"/>
        <v>6065756.1111726314</v>
      </c>
      <c r="W7" s="385">
        <f t="shared" si="1"/>
        <v>6329233.789474234</v>
      </c>
      <c r="X7" s="385">
        <f t="shared" si="1"/>
        <v>6313499.9515483901</v>
      </c>
      <c r="Y7" s="385">
        <f t="shared" si="1"/>
        <v>6287616.6367581785</v>
      </c>
      <c r="Z7" s="385">
        <f t="shared" si="1"/>
        <v>6290766.736494951</v>
      </c>
      <c r="AA7" s="389">
        <f t="shared" si="1"/>
        <v>6522565.0888628811</v>
      </c>
      <c r="AB7" s="389">
        <f t="shared" si="1"/>
        <v>6706102.3080038279</v>
      </c>
      <c r="AC7" s="389">
        <f t="shared" si="1"/>
        <v>6666168</v>
      </c>
      <c r="AD7" s="385">
        <f t="shared" si="1"/>
        <v>6787503</v>
      </c>
      <c r="AE7" s="385">
        <f t="shared" si="1"/>
        <v>6729883.1507564485</v>
      </c>
      <c r="AF7" s="385">
        <f t="shared" si="1"/>
        <v>6664918.3174683833</v>
      </c>
      <c r="AG7" s="385">
        <f t="shared" si="1"/>
        <v>6567930.5302557657</v>
      </c>
      <c r="AH7" s="385">
        <f t="shared" si="1"/>
        <v>6830658.8280890305</v>
      </c>
      <c r="AI7" s="385">
        <f t="shared" si="1"/>
        <v>7062276.3284273837</v>
      </c>
      <c r="AJ7" s="321">
        <f t="shared" ref="AJ7:AN58" si="2">ROUND((AE7-AD7)/AD7*100,1)</f>
        <v>-0.8</v>
      </c>
      <c r="AK7" s="321">
        <f t="shared" si="2"/>
        <v>-1</v>
      </c>
      <c r="AL7" s="321">
        <f t="shared" si="2"/>
        <v>-1.5</v>
      </c>
      <c r="AM7" s="321">
        <f t="shared" si="2"/>
        <v>4</v>
      </c>
      <c r="AN7" s="321">
        <f t="shared" si="2"/>
        <v>3.4</v>
      </c>
    </row>
    <row r="8" spans="1:40">
      <c r="A8" s="358" t="s">
        <v>276</v>
      </c>
      <c r="B8" s="316" t="s">
        <v>26</v>
      </c>
      <c r="C8" s="351">
        <v>3125545</v>
      </c>
      <c r="D8" s="351">
        <v>3190427</v>
      </c>
      <c r="E8" s="351">
        <v>3207887</v>
      </c>
      <c r="F8" s="351">
        <v>3201428</v>
      </c>
      <c r="G8" s="351">
        <v>3153339</v>
      </c>
      <c r="H8" s="351">
        <v>3435002</v>
      </c>
      <c r="I8" s="351">
        <v>3499138</v>
      </c>
      <c r="J8" s="351">
        <v>3329135</v>
      </c>
      <c r="K8" s="351">
        <v>3051295</v>
      </c>
      <c r="L8" s="351">
        <v>2869443</v>
      </c>
      <c r="M8" s="351">
        <v>2919217</v>
      </c>
      <c r="N8" s="385">
        <f>N19</f>
        <v>3096571</v>
      </c>
      <c r="O8" s="385">
        <f t="shared" si="1"/>
        <v>2973093</v>
      </c>
      <c r="P8" s="385">
        <f t="shared" si="1"/>
        <v>2945709</v>
      </c>
      <c r="Q8" s="385">
        <f t="shared" si="1"/>
        <v>2986248</v>
      </c>
      <c r="R8" s="385">
        <f t="shared" si="1"/>
        <v>3027382</v>
      </c>
      <c r="S8" s="385">
        <f t="shared" si="1"/>
        <v>3176707</v>
      </c>
      <c r="T8" s="385">
        <f t="shared" si="1"/>
        <v>3202978</v>
      </c>
      <c r="U8" s="385">
        <f t="shared" si="1"/>
        <v>3071496</v>
      </c>
      <c r="V8" s="385">
        <f t="shared" si="1"/>
        <v>2892688</v>
      </c>
      <c r="W8" s="385">
        <f t="shared" si="1"/>
        <v>3125055</v>
      </c>
      <c r="X8" s="385">
        <f t="shared" si="1"/>
        <v>3120974</v>
      </c>
      <c r="Y8" s="385">
        <f t="shared" si="1"/>
        <v>3081283</v>
      </c>
      <c r="Z8" s="385">
        <f t="shared" si="1"/>
        <v>3151510</v>
      </c>
      <c r="AA8" s="389">
        <f t="shared" si="1"/>
        <v>3201485</v>
      </c>
      <c r="AB8" s="389">
        <f t="shared" si="1"/>
        <v>3355921</v>
      </c>
      <c r="AC8" s="389">
        <f t="shared" si="1"/>
        <v>3359946</v>
      </c>
      <c r="AD8" s="385">
        <f t="shared" si="1"/>
        <v>3469002</v>
      </c>
      <c r="AE8" s="385">
        <f t="shared" si="1"/>
        <v>3425143</v>
      </c>
      <c r="AF8" s="385">
        <f t="shared" si="1"/>
        <v>3484321</v>
      </c>
      <c r="AG8" s="385">
        <f t="shared" si="1"/>
        <v>3440528</v>
      </c>
      <c r="AH8" s="385">
        <f t="shared" si="1"/>
        <v>3481092</v>
      </c>
      <c r="AI8" s="385">
        <f t="shared" si="1"/>
        <v>3542596</v>
      </c>
      <c r="AJ8" s="321">
        <f t="shared" si="2"/>
        <v>-1.3</v>
      </c>
      <c r="AK8" s="321">
        <f t="shared" si="2"/>
        <v>1.7</v>
      </c>
      <c r="AL8" s="321">
        <f t="shared" si="2"/>
        <v>-1.3</v>
      </c>
      <c r="AM8" s="321">
        <f t="shared" si="2"/>
        <v>1.2</v>
      </c>
      <c r="AN8" s="321">
        <f t="shared" si="2"/>
        <v>1.8</v>
      </c>
    </row>
    <row r="9" spans="1:40">
      <c r="A9" s="358">
        <v>2</v>
      </c>
      <c r="B9" s="316" t="s">
        <v>27</v>
      </c>
      <c r="C9" s="351">
        <v>1576950</v>
      </c>
      <c r="D9" s="351">
        <v>1655457</v>
      </c>
      <c r="E9" s="351">
        <v>1683814</v>
      </c>
      <c r="F9" s="351">
        <v>1738581</v>
      </c>
      <c r="G9" s="351">
        <v>1658927</v>
      </c>
      <c r="H9" s="351">
        <v>1825374</v>
      </c>
      <c r="I9" s="351">
        <v>1875970</v>
      </c>
      <c r="J9" s="351">
        <v>1907783</v>
      </c>
      <c r="K9" s="351">
        <v>1867085</v>
      </c>
      <c r="L9" s="351">
        <v>1786138</v>
      </c>
      <c r="M9" s="351">
        <v>1794899</v>
      </c>
      <c r="N9" s="385">
        <f>N23</f>
        <v>1798170</v>
      </c>
      <c r="O9" s="385">
        <f t="shared" ref="O9:AE9" si="3">O23</f>
        <v>1762877</v>
      </c>
      <c r="P9" s="385">
        <f t="shared" si="3"/>
        <v>1773838</v>
      </c>
      <c r="Q9" s="385">
        <f t="shared" si="3"/>
        <v>1816741</v>
      </c>
      <c r="R9" s="385">
        <f t="shared" si="3"/>
        <v>1845893</v>
      </c>
      <c r="S9" s="385">
        <f t="shared" si="3"/>
        <v>1929479</v>
      </c>
      <c r="T9" s="385">
        <f t="shared" si="3"/>
        <v>1917171</v>
      </c>
      <c r="U9" s="385">
        <f t="shared" si="3"/>
        <v>1824709</v>
      </c>
      <c r="V9" s="385">
        <f t="shared" si="3"/>
        <v>1726809</v>
      </c>
      <c r="W9" s="385">
        <f t="shared" si="3"/>
        <v>1787813</v>
      </c>
      <c r="X9" s="385">
        <f t="shared" si="3"/>
        <v>1818625</v>
      </c>
      <c r="Y9" s="385">
        <f t="shared" si="3"/>
        <v>1872587</v>
      </c>
      <c r="Z9" s="385">
        <f t="shared" si="3"/>
        <v>1873966</v>
      </c>
      <c r="AA9" s="389">
        <f t="shared" si="3"/>
        <v>1887981</v>
      </c>
      <c r="AB9" s="389">
        <f t="shared" si="3"/>
        <v>1925337</v>
      </c>
      <c r="AC9" s="389">
        <f t="shared" si="3"/>
        <v>2007754</v>
      </c>
      <c r="AD9" s="385">
        <f t="shared" si="3"/>
        <v>1995776</v>
      </c>
      <c r="AE9" s="385">
        <f t="shared" si="3"/>
        <v>1975873</v>
      </c>
      <c r="AF9" s="385">
        <f>AF23</f>
        <v>2115142</v>
      </c>
      <c r="AG9" s="385">
        <f>AG23</f>
        <v>2033128</v>
      </c>
      <c r="AH9" s="385">
        <f>AH23</f>
        <v>2006846</v>
      </c>
      <c r="AI9" s="385">
        <f>AI23</f>
        <v>2015863</v>
      </c>
      <c r="AJ9" s="321">
        <f t="shared" si="2"/>
        <v>-1</v>
      </c>
      <c r="AK9" s="321">
        <f t="shared" si="2"/>
        <v>7</v>
      </c>
      <c r="AL9" s="321">
        <f t="shared" si="2"/>
        <v>-3.9</v>
      </c>
      <c r="AM9" s="321">
        <f t="shared" si="2"/>
        <v>-1.3</v>
      </c>
      <c r="AN9" s="321">
        <f t="shared" si="2"/>
        <v>0.4</v>
      </c>
    </row>
    <row r="10" spans="1:40">
      <c r="A10" s="358">
        <v>3</v>
      </c>
      <c r="B10" s="316" t="s">
        <v>28</v>
      </c>
      <c r="C10" s="351">
        <v>2367397</v>
      </c>
      <c r="D10" s="351">
        <v>2523776</v>
      </c>
      <c r="E10" s="351">
        <v>2478690</v>
      </c>
      <c r="F10" s="351">
        <v>2523951</v>
      </c>
      <c r="G10" s="351">
        <v>2477201</v>
      </c>
      <c r="H10" s="351">
        <v>2665683</v>
      </c>
      <c r="I10" s="351">
        <v>2738032</v>
      </c>
      <c r="J10" s="351">
        <v>2746550</v>
      </c>
      <c r="K10" s="351">
        <v>2604519</v>
      </c>
      <c r="L10" s="351">
        <v>2546275</v>
      </c>
      <c r="M10" s="351">
        <v>2587981</v>
      </c>
      <c r="N10" s="385">
        <f>N29</f>
        <v>2559714</v>
      </c>
      <c r="O10" s="385">
        <f t="shared" ref="O10:AE10" si="4">O29</f>
        <v>2617974</v>
      </c>
      <c r="P10" s="385">
        <f t="shared" si="4"/>
        <v>2634526</v>
      </c>
      <c r="Q10" s="385">
        <f t="shared" si="4"/>
        <v>2668198</v>
      </c>
      <c r="R10" s="385">
        <f t="shared" si="4"/>
        <v>2689288</v>
      </c>
      <c r="S10" s="385">
        <f t="shared" si="4"/>
        <v>2855760</v>
      </c>
      <c r="T10" s="385">
        <f t="shared" si="4"/>
        <v>2885919</v>
      </c>
      <c r="U10" s="385">
        <f t="shared" si="4"/>
        <v>2903836</v>
      </c>
      <c r="V10" s="385">
        <f t="shared" si="4"/>
        <v>2455383</v>
      </c>
      <c r="W10" s="385">
        <f t="shared" si="4"/>
        <v>2558379</v>
      </c>
      <c r="X10" s="385">
        <f t="shared" si="4"/>
        <v>2459115</v>
      </c>
      <c r="Y10" s="385">
        <f t="shared" si="4"/>
        <v>2661390</v>
      </c>
      <c r="Z10" s="385">
        <f t="shared" si="4"/>
        <v>2662221</v>
      </c>
      <c r="AA10" s="389">
        <f t="shared" si="4"/>
        <v>2723209</v>
      </c>
      <c r="AB10" s="389">
        <f t="shared" si="4"/>
        <v>2770946</v>
      </c>
      <c r="AC10" s="389">
        <f t="shared" si="4"/>
        <v>2694220</v>
      </c>
      <c r="AD10" s="385">
        <f t="shared" si="4"/>
        <v>2703618</v>
      </c>
      <c r="AE10" s="385">
        <f t="shared" si="4"/>
        <v>2747309</v>
      </c>
      <c r="AF10" s="385">
        <f>AF29</f>
        <v>2753526</v>
      </c>
      <c r="AG10" s="385">
        <f>AG29</f>
        <v>2687150</v>
      </c>
      <c r="AH10" s="385">
        <f>AH29</f>
        <v>2773512</v>
      </c>
      <c r="AI10" s="385">
        <f>AI29</f>
        <v>2862028</v>
      </c>
      <c r="AJ10" s="321">
        <f t="shared" si="2"/>
        <v>1.6</v>
      </c>
      <c r="AK10" s="321">
        <f t="shared" si="2"/>
        <v>0.2</v>
      </c>
      <c r="AL10" s="321">
        <f t="shared" si="2"/>
        <v>-2.4</v>
      </c>
      <c r="AM10" s="321">
        <f t="shared" si="2"/>
        <v>3.2</v>
      </c>
      <c r="AN10" s="321">
        <f t="shared" si="2"/>
        <v>3.2</v>
      </c>
    </row>
    <row r="11" spans="1:40">
      <c r="A11" s="358">
        <v>4</v>
      </c>
      <c r="B11" s="316" t="s">
        <v>29</v>
      </c>
      <c r="C11" s="351">
        <v>935624</v>
      </c>
      <c r="D11" s="351">
        <v>1000739</v>
      </c>
      <c r="E11" s="351">
        <v>1000435</v>
      </c>
      <c r="F11" s="351">
        <v>1064175</v>
      </c>
      <c r="G11" s="351">
        <v>1069024</v>
      </c>
      <c r="H11" s="351">
        <v>1118785</v>
      </c>
      <c r="I11" s="351">
        <v>1180292</v>
      </c>
      <c r="J11" s="351">
        <v>1168959</v>
      </c>
      <c r="K11" s="351">
        <v>1135522</v>
      </c>
      <c r="L11" s="351">
        <v>1151481</v>
      </c>
      <c r="M11" s="351">
        <v>1150549</v>
      </c>
      <c r="N11" s="385">
        <f>N35</f>
        <v>1212508</v>
      </c>
      <c r="O11" s="385">
        <f t="shared" ref="O11:AE11" si="5">O35</f>
        <v>1179008</v>
      </c>
      <c r="P11" s="385">
        <f t="shared" si="5"/>
        <v>1173088</v>
      </c>
      <c r="Q11" s="385">
        <f t="shared" si="5"/>
        <v>1185382</v>
      </c>
      <c r="R11" s="385">
        <f t="shared" si="5"/>
        <v>1177893</v>
      </c>
      <c r="S11" s="385">
        <f t="shared" si="5"/>
        <v>1209362</v>
      </c>
      <c r="T11" s="385">
        <f t="shared" si="5"/>
        <v>1184418</v>
      </c>
      <c r="U11" s="385">
        <f t="shared" si="5"/>
        <v>1163714</v>
      </c>
      <c r="V11" s="385">
        <f t="shared" si="5"/>
        <v>1086735</v>
      </c>
      <c r="W11" s="385">
        <f t="shared" si="5"/>
        <v>1104350</v>
      </c>
      <c r="X11" s="385">
        <f t="shared" si="5"/>
        <v>1053005</v>
      </c>
      <c r="Y11" s="385">
        <f t="shared" si="5"/>
        <v>1062215</v>
      </c>
      <c r="Z11" s="385">
        <f t="shared" si="5"/>
        <v>1073848</v>
      </c>
      <c r="AA11" s="389">
        <f t="shared" si="5"/>
        <v>1080608</v>
      </c>
      <c r="AB11" s="389">
        <f t="shared" si="5"/>
        <v>1077963</v>
      </c>
      <c r="AC11" s="389">
        <f t="shared" si="5"/>
        <v>1121178</v>
      </c>
      <c r="AD11" s="385">
        <f t="shared" si="5"/>
        <v>1180207</v>
      </c>
      <c r="AE11" s="385">
        <f t="shared" si="5"/>
        <v>1164044</v>
      </c>
      <c r="AF11" s="385">
        <f>AF35</f>
        <v>1147224</v>
      </c>
      <c r="AG11" s="385">
        <f>AG35</f>
        <v>1106156</v>
      </c>
      <c r="AH11" s="385">
        <f>AH35</f>
        <v>1113981</v>
      </c>
      <c r="AI11" s="385">
        <f>AI35</f>
        <v>1130441</v>
      </c>
      <c r="AJ11" s="321">
        <f t="shared" si="2"/>
        <v>-1.4</v>
      </c>
      <c r="AK11" s="321">
        <f t="shared" si="2"/>
        <v>-1.4</v>
      </c>
      <c r="AL11" s="321">
        <f t="shared" si="2"/>
        <v>-3.6</v>
      </c>
      <c r="AM11" s="321">
        <f t="shared" si="2"/>
        <v>0.7</v>
      </c>
      <c r="AN11" s="321">
        <f t="shared" si="2"/>
        <v>1.5</v>
      </c>
    </row>
    <row r="12" spans="1:40">
      <c r="A12" s="358">
        <v>5</v>
      </c>
      <c r="B12" s="316" t="s">
        <v>30</v>
      </c>
      <c r="C12" s="351">
        <v>2374944</v>
      </c>
      <c r="D12" s="351">
        <v>2532979</v>
      </c>
      <c r="E12" s="351">
        <v>2625167</v>
      </c>
      <c r="F12" s="351">
        <v>2626243</v>
      </c>
      <c r="G12" s="351">
        <v>2571499</v>
      </c>
      <c r="H12" s="351">
        <v>2636915</v>
      </c>
      <c r="I12" s="351">
        <v>2733950</v>
      </c>
      <c r="J12" s="351">
        <v>2713136</v>
      </c>
      <c r="K12" s="351">
        <v>2602948</v>
      </c>
      <c r="L12" s="351">
        <v>2482219</v>
      </c>
      <c r="M12" s="351">
        <v>2490309</v>
      </c>
      <c r="N12" s="385">
        <f>N42</f>
        <v>2476248</v>
      </c>
      <c r="O12" s="385">
        <f t="shared" ref="O12:AE12" si="6">O42</f>
        <v>2488978</v>
      </c>
      <c r="P12" s="385">
        <f t="shared" si="6"/>
        <v>2486176</v>
      </c>
      <c r="Q12" s="385">
        <f t="shared" si="6"/>
        <v>2540771</v>
      </c>
      <c r="R12" s="385">
        <f t="shared" si="6"/>
        <v>2561104</v>
      </c>
      <c r="S12" s="385">
        <f t="shared" si="6"/>
        <v>2601661</v>
      </c>
      <c r="T12" s="385">
        <f t="shared" si="6"/>
        <v>2569687</v>
      </c>
      <c r="U12" s="385">
        <f t="shared" si="6"/>
        <v>2637363</v>
      </c>
      <c r="V12" s="385">
        <f t="shared" si="6"/>
        <v>2296376</v>
      </c>
      <c r="W12" s="385">
        <f t="shared" si="6"/>
        <v>2445821</v>
      </c>
      <c r="X12" s="385">
        <f t="shared" si="6"/>
        <v>2396254</v>
      </c>
      <c r="Y12" s="385">
        <f t="shared" si="6"/>
        <v>2378171</v>
      </c>
      <c r="Z12" s="385">
        <f t="shared" si="6"/>
        <v>2474039</v>
      </c>
      <c r="AA12" s="389">
        <f t="shared" si="6"/>
        <v>2536883</v>
      </c>
      <c r="AB12" s="389">
        <f t="shared" si="6"/>
        <v>2574274</v>
      </c>
      <c r="AC12" s="389">
        <f t="shared" si="6"/>
        <v>2610836</v>
      </c>
      <c r="AD12" s="385">
        <f t="shared" si="6"/>
        <v>2629053</v>
      </c>
      <c r="AE12" s="385">
        <f t="shared" si="6"/>
        <v>2623483</v>
      </c>
      <c r="AF12" s="385">
        <f>AF42</f>
        <v>2447303</v>
      </c>
      <c r="AG12" s="385">
        <f>AG42</f>
        <v>2426892</v>
      </c>
      <c r="AH12" s="385">
        <f>AH42</f>
        <v>2521470</v>
      </c>
      <c r="AI12" s="385">
        <f>AI42</f>
        <v>2583223</v>
      </c>
      <c r="AJ12" s="321">
        <f t="shared" si="2"/>
        <v>-0.2</v>
      </c>
      <c r="AK12" s="321">
        <f t="shared" si="2"/>
        <v>-6.7</v>
      </c>
      <c r="AL12" s="321">
        <f t="shared" si="2"/>
        <v>-0.8</v>
      </c>
      <c r="AM12" s="321">
        <f t="shared" si="2"/>
        <v>3.9</v>
      </c>
      <c r="AN12" s="321">
        <f t="shared" si="2"/>
        <v>2.4</v>
      </c>
    </row>
    <row r="13" spans="1:40">
      <c r="A13" s="358">
        <v>6</v>
      </c>
      <c r="B13" s="316" t="s">
        <v>31</v>
      </c>
      <c r="C13" s="351">
        <v>841062</v>
      </c>
      <c r="D13" s="351">
        <v>924502</v>
      </c>
      <c r="E13" s="351">
        <v>920204</v>
      </c>
      <c r="F13" s="351">
        <v>987501</v>
      </c>
      <c r="G13" s="351">
        <v>1003328</v>
      </c>
      <c r="H13" s="351">
        <v>1069716</v>
      </c>
      <c r="I13" s="351">
        <v>1091352</v>
      </c>
      <c r="J13" s="351">
        <v>1076205</v>
      </c>
      <c r="K13" s="351">
        <v>1056198</v>
      </c>
      <c r="L13" s="351">
        <v>1076206</v>
      </c>
      <c r="M13" s="351">
        <v>1064573</v>
      </c>
      <c r="N13" s="385">
        <f>N47</f>
        <v>1102427</v>
      </c>
      <c r="O13" s="385">
        <f t="shared" ref="O13:AE13" si="7">O47</f>
        <v>1090223</v>
      </c>
      <c r="P13" s="385">
        <f t="shared" si="7"/>
        <v>1049339</v>
      </c>
      <c r="Q13" s="385">
        <f t="shared" si="7"/>
        <v>1035054</v>
      </c>
      <c r="R13" s="385">
        <f t="shared" si="7"/>
        <v>1001075</v>
      </c>
      <c r="S13" s="385">
        <f t="shared" si="7"/>
        <v>1006044</v>
      </c>
      <c r="T13" s="385">
        <f t="shared" si="7"/>
        <v>990384</v>
      </c>
      <c r="U13" s="385">
        <f t="shared" si="7"/>
        <v>949452</v>
      </c>
      <c r="V13" s="385">
        <f t="shared" si="7"/>
        <v>894402</v>
      </c>
      <c r="W13" s="385">
        <f t="shared" si="7"/>
        <v>925760</v>
      </c>
      <c r="X13" s="385">
        <f t="shared" si="7"/>
        <v>919343</v>
      </c>
      <c r="Y13" s="385">
        <f t="shared" si="7"/>
        <v>940343</v>
      </c>
      <c r="Z13" s="385">
        <f t="shared" si="7"/>
        <v>918670</v>
      </c>
      <c r="AA13" s="389">
        <f t="shared" si="7"/>
        <v>955492</v>
      </c>
      <c r="AB13" s="389">
        <f t="shared" si="7"/>
        <v>979704</v>
      </c>
      <c r="AC13" s="389">
        <f t="shared" si="7"/>
        <v>986509</v>
      </c>
      <c r="AD13" s="385">
        <f t="shared" si="7"/>
        <v>1030142</v>
      </c>
      <c r="AE13" s="385">
        <f t="shared" si="7"/>
        <v>1046515</v>
      </c>
      <c r="AF13" s="385">
        <f>AF47</f>
        <v>1021671</v>
      </c>
      <c r="AG13" s="385">
        <f>AG47</f>
        <v>983509</v>
      </c>
      <c r="AH13" s="385">
        <f>AH47</f>
        <v>991489</v>
      </c>
      <c r="AI13" s="385">
        <f>AI47</f>
        <v>1005489</v>
      </c>
      <c r="AJ13" s="321">
        <f t="shared" si="2"/>
        <v>1.6</v>
      </c>
      <c r="AK13" s="321">
        <f t="shared" si="2"/>
        <v>-2.4</v>
      </c>
      <c r="AL13" s="321">
        <f t="shared" si="2"/>
        <v>-3.7</v>
      </c>
      <c r="AM13" s="321">
        <f t="shared" si="2"/>
        <v>0.8</v>
      </c>
      <c r="AN13" s="321">
        <f t="shared" si="2"/>
        <v>1.4</v>
      </c>
    </row>
    <row r="14" spans="1:40">
      <c r="A14" s="358">
        <v>7</v>
      </c>
      <c r="B14" s="316" t="s">
        <v>32</v>
      </c>
      <c r="C14" s="351">
        <v>544201</v>
      </c>
      <c r="D14" s="351">
        <v>575930</v>
      </c>
      <c r="E14" s="351">
        <v>599262</v>
      </c>
      <c r="F14" s="351">
        <v>640142</v>
      </c>
      <c r="G14" s="351">
        <v>623559</v>
      </c>
      <c r="H14" s="351">
        <v>655625</v>
      </c>
      <c r="I14" s="351">
        <v>691925</v>
      </c>
      <c r="J14" s="351">
        <v>710593</v>
      </c>
      <c r="K14" s="351">
        <v>705992</v>
      </c>
      <c r="L14" s="351">
        <v>697265</v>
      </c>
      <c r="M14" s="351">
        <v>696485</v>
      </c>
      <c r="N14" s="385">
        <f>N55</f>
        <v>698553</v>
      </c>
      <c r="O14" s="385">
        <f t="shared" ref="O14:AE14" si="8">O55</f>
        <v>717542</v>
      </c>
      <c r="P14" s="385">
        <f t="shared" si="8"/>
        <v>681602</v>
      </c>
      <c r="Q14" s="385">
        <f t="shared" si="8"/>
        <v>680158</v>
      </c>
      <c r="R14" s="385">
        <f t="shared" si="8"/>
        <v>660508</v>
      </c>
      <c r="S14" s="385">
        <f t="shared" si="8"/>
        <v>647940</v>
      </c>
      <c r="T14" s="385">
        <f t="shared" si="8"/>
        <v>640794</v>
      </c>
      <c r="U14" s="385">
        <f t="shared" si="8"/>
        <v>601135</v>
      </c>
      <c r="V14" s="385">
        <f t="shared" si="8"/>
        <v>573074</v>
      </c>
      <c r="W14" s="385">
        <f t="shared" si="8"/>
        <v>569133</v>
      </c>
      <c r="X14" s="385">
        <f t="shared" si="8"/>
        <v>564226</v>
      </c>
      <c r="Y14" s="385">
        <f t="shared" si="8"/>
        <v>573813</v>
      </c>
      <c r="Z14" s="385">
        <f t="shared" si="8"/>
        <v>587448</v>
      </c>
      <c r="AA14" s="389">
        <f t="shared" si="8"/>
        <v>604866</v>
      </c>
      <c r="AB14" s="389">
        <f t="shared" si="8"/>
        <v>628515</v>
      </c>
      <c r="AC14" s="389">
        <f t="shared" si="8"/>
        <v>620869</v>
      </c>
      <c r="AD14" s="385">
        <f t="shared" si="8"/>
        <v>639176</v>
      </c>
      <c r="AE14" s="385">
        <f t="shared" si="8"/>
        <v>628867</v>
      </c>
      <c r="AF14" s="385">
        <f>AF55</f>
        <v>655340</v>
      </c>
      <c r="AG14" s="385">
        <f>AG55</f>
        <v>635976</v>
      </c>
      <c r="AH14" s="385">
        <f>AH55</f>
        <v>624474</v>
      </c>
      <c r="AI14" s="385">
        <f>AI55</f>
        <v>634839</v>
      </c>
      <c r="AJ14" s="321">
        <f t="shared" si="2"/>
        <v>-1.6</v>
      </c>
      <c r="AK14" s="321">
        <f t="shared" si="2"/>
        <v>4.2</v>
      </c>
      <c r="AL14" s="321">
        <f t="shared" si="2"/>
        <v>-3</v>
      </c>
      <c r="AM14" s="321">
        <f t="shared" si="2"/>
        <v>-1.8</v>
      </c>
      <c r="AN14" s="321">
        <f t="shared" si="2"/>
        <v>1.7</v>
      </c>
    </row>
    <row r="15" spans="1:40">
      <c r="A15" s="358">
        <v>8</v>
      </c>
      <c r="B15" s="316" t="s">
        <v>33</v>
      </c>
      <c r="C15" s="351">
        <v>310091</v>
      </c>
      <c r="D15" s="351">
        <v>336109</v>
      </c>
      <c r="E15" s="351">
        <v>356683</v>
      </c>
      <c r="F15" s="351">
        <v>372205</v>
      </c>
      <c r="G15" s="351">
        <v>391764</v>
      </c>
      <c r="H15" s="351">
        <v>411887</v>
      </c>
      <c r="I15" s="351">
        <v>415938</v>
      </c>
      <c r="J15" s="351">
        <v>389187</v>
      </c>
      <c r="K15" s="351">
        <v>386174</v>
      </c>
      <c r="L15" s="351">
        <v>364968</v>
      </c>
      <c r="M15" s="351">
        <v>379849</v>
      </c>
      <c r="N15" s="385">
        <f>N61</f>
        <v>417845</v>
      </c>
      <c r="O15" s="385">
        <f t="shared" ref="O15:AE15" si="9">O61</f>
        <v>423193</v>
      </c>
      <c r="P15" s="385">
        <f t="shared" si="9"/>
        <v>412250</v>
      </c>
      <c r="Q15" s="385">
        <f t="shared" si="9"/>
        <v>404197</v>
      </c>
      <c r="R15" s="385">
        <f t="shared" si="9"/>
        <v>394029</v>
      </c>
      <c r="S15" s="385">
        <f t="shared" si="9"/>
        <v>400860</v>
      </c>
      <c r="T15" s="385">
        <f t="shared" si="9"/>
        <v>400687</v>
      </c>
      <c r="U15" s="385">
        <f t="shared" si="9"/>
        <v>368012</v>
      </c>
      <c r="V15" s="385">
        <f t="shared" si="9"/>
        <v>342307</v>
      </c>
      <c r="W15" s="385">
        <f t="shared" si="9"/>
        <v>348086</v>
      </c>
      <c r="X15" s="385">
        <f t="shared" si="9"/>
        <v>338378</v>
      </c>
      <c r="Y15" s="385">
        <f t="shared" si="9"/>
        <v>277934</v>
      </c>
      <c r="Z15" s="385">
        <f t="shared" si="9"/>
        <v>364340</v>
      </c>
      <c r="AA15" s="389">
        <f t="shared" si="9"/>
        <v>360336</v>
      </c>
      <c r="AB15" s="389">
        <f t="shared" si="9"/>
        <v>378586</v>
      </c>
      <c r="AC15" s="389">
        <f t="shared" si="9"/>
        <v>381662</v>
      </c>
      <c r="AD15" s="385">
        <f t="shared" si="9"/>
        <v>389053</v>
      </c>
      <c r="AE15" s="385">
        <f t="shared" si="9"/>
        <v>393846</v>
      </c>
      <c r="AF15" s="385">
        <f>AF61</f>
        <v>395680</v>
      </c>
      <c r="AG15" s="385">
        <f>AG61</f>
        <v>379868</v>
      </c>
      <c r="AH15" s="385">
        <f>AH61</f>
        <v>382090</v>
      </c>
      <c r="AI15" s="385">
        <f>AI61</f>
        <v>382217</v>
      </c>
      <c r="AJ15" s="321">
        <f t="shared" si="2"/>
        <v>1.2</v>
      </c>
      <c r="AK15" s="321">
        <f t="shared" si="2"/>
        <v>0.5</v>
      </c>
      <c r="AL15" s="321">
        <f t="shared" si="2"/>
        <v>-4</v>
      </c>
      <c r="AM15" s="321">
        <f t="shared" si="2"/>
        <v>0.6</v>
      </c>
      <c r="AN15" s="321">
        <f t="shared" si="2"/>
        <v>0</v>
      </c>
    </row>
    <row r="16" spans="1:40">
      <c r="A16" s="358">
        <v>9</v>
      </c>
      <c r="B16" s="316" t="s">
        <v>34</v>
      </c>
      <c r="C16" s="351">
        <v>472830</v>
      </c>
      <c r="D16" s="351">
        <v>506270</v>
      </c>
      <c r="E16" s="351">
        <v>514980</v>
      </c>
      <c r="F16" s="351">
        <v>550722</v>
      </c>
      <c r="G16" s="351">
        <v>550688</v>
      </c>
      <c r="H16" s="351">
        <v>563191</v>
      </c>
      <c r="I16" s="351">
        <v>577520</v>
      </c>
      <c r="J16" s="351">
        <v>600422</v>
      </c>
      <c r="K16" s="351">
        <v>570957</v>
      </c>
      <c r="L16" s="351">
        <v>556381</v>
      </c>
      <c r="M16" s="351">
        <v>551268</v>
      </c>
      <c r="N16" s="385">
        <f>N64</f>
        <v>583193</v>
      </c>
      <c r="O16" s="385">
        <f t="shared" ref="O16:AE16" si="10">O64</f>
        <v>573697</v>
      </c>
      <c r="P16" s="385">
        <f t="shared" si="10"/>
        <v>535946</v>
      </c>
      <c r="Q16" s="385">
        <f t="shared" si="10"/>
        <v>527508</v>
      </c>
      <c r="R16" s="385">
        <f t="shared" si="10"/>
        <v>510263</v>
      </c>
      <c r="S16" s="385">
        <f t="shared" si="10"/>
        <v>507448</v>
      </c>
      <c r="T16" s="385">
        <f t="shared" si="10"/>
        <v>489595</v>
      </c>
      <c r="U16" s="385">
        <f t="shared" si="10"/>
        <v>465271</v>
      </c>
      <c r="V16" s="385">
        <f t="shared" si="10"/>
        <v>446383</v>
      </c>
      <c r="W16" s="385">
        <f t="shared" si="10"/>
        <v>451439</v>
      </c>
      <c r="X16" s="385">
        <f t="shared" si="10"/>
        <v>429907</v>
      </c>
      <c r="Y16" s="385">
        <f t="shared" si="10"/>
        <v>430752</v>
      </c>
      <c r="Z16" s="385">
        <f t="shared" si="10"/>
        <v>432478</v>
      </c>
      <c r="AA16" s="389">
        <f t="shared" si="10"/>
        <v>435406</v>
      </c>
      <c r="AB16" s="389">
        <f t="shared" si="10"/>
        <v>447095</v>
      </c>
      <c r="AC16" s="389">
        <f t="shared" si="10"/>
        <v>443452</v>
      </c>
      <c r="AD16" s="385">
        <f t="shared" si="10"/>
        <v>444509</v>
      </c>
      <c r="AE16" s="385">
        <f t="shared" si="10"/>
        <v>442814</v>
      </c>
      <c r="AF16" s="385">
        <f>AF64</f>
        <v>468128</v>
      </c>
      <c r="AG16" s="385">
        <f>AG64</f>
        <v>449092</v>
      </c>
      <c r="AH16" s="385">
        <f>AH64</f>
        <v>451230</v>
      </c>
      <c r="AI16" s="385">
        <f>AI64</f>
        <v>460151</v>
      </c>
      <c r="AJ16" s="321">
        <f t="shared" si="2"/>
        <v>-0.4</v>
      </c>
      <c r="AK16" s="321">
        <f t="shared" si="2"/>
        <v>5.7</v>
      </c>
      <c r="AL16" s="321">
        <f t="shared" si="2"/>
        <v>-4.0999999999999996</v>
      </c>
      <c r="AM16" s="321">
        <f t="shared" si="2"/>
        <v>0.5</v>
      </c>
      <c r="AN16" s="321">
        <f t="shared" si="2"/>
        <v>2</v>
      </c>
    </row>
    <row r="17" spans="1:40">
      <c r="A17" s="355"/>
      <c r="B17" s="356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85"/>
      <c r="O17" s="385"/>
      <c r="P17" s="385"/>
      <c r="Q17" s="385"/>
      <c r="R17" s="385"/>
      <c r="S17" s="385"/>
      <c r="T17" s="385"/>
      <c r="U17" s="385"/>
      <c r="V17" s="390"/>
      <c r="W17" s="390"/>
      <c r="X17" s="390"/>
      <c r="Y17" s="389"/>
      <c r="Z17" s="389"/>
      <c r="AA17" s="389" t="s">
        <v>248</v>
      </c>
      <c r="AB17" s="389" t="s">
        <v>250</v>
      </c>
      <c r="AC17" s="389" t="s">
        <v>258</v>
      </c>
      <c r="AD17" s="389"/>
      <c r="AE17" s="389"/>
      <c r="AF17" s="389"/>
      <c r="AG17" s="389"/>
      <c r="AH17" s="389"/>
      <c r="AI17" s="389"/>
      <c r="AJ17" s="321"/>
      <c r="AK17" s="321"/>
      <c r="AL17" s="321"/>
      <c r="AM17" s="321"/>
      <c r="AN17" s="321"/>
    </row>
    <row r="18" spans="1:40">
      <c r="A18" s="359">
        <v>100</v>
      </c>
      <c r="B18" s="356" t="s">
        <v>25</v>
      </c>
      <c r="C18" s="351">
        <v>6067956</v>
      </c>
      <c r="D18" s="351">
        <v>6416903</v>
      </c>
      <c r="E18" s="351">
        <v>6618219</v>
      </c>
      <c r="F18" s="351">
        <v>6834375</v>
      </c>
      <c r="G18" s="351">
        <v>6670353</v>
      </c>
      <c r="H18" s="351">
        <v>6992509</v>
      </c>
      <c r="I18" s="351">
        <v>7321309</v>
      </c>
      <c r="J18" s="351">
        <v>7090683</v>
      </c>
      <c r="K18" s="351">
        <v>6903493</v>
      </c>
      <c r="L18" s="351">
        <v>6742320</v>
      </c>
      <c r="M18" s="351">
        <v>6701485</v>
      </c>
      <c r="N18" s="385">
        <v>6318738</v>
      </c>
      <c r="O18" s="385">
        <v>6149157</v>
      </c>
      <c r="P18" s="385">
        <v>6100559</v>
      </c>
      <c r="Q18" s="385">
        <v>6165835</v>
      </c>
      <c r="R18" s="385">
        <v>6152822</v>
      </c>
      <c r="S18" s="389">
        <v>6349369.3784020208</v>
      </c>
      <c r="T18" s="389">
        <v>6358908.3168311045</v>
      </c>
      <c r="U18" s="389">
        <v>6219942.2059919685</v>
      </c>
      <c r="V18" s="389">
        <v>6065756.1111726314</v>
      </c>
      <c r="W18" s="389">
        <v>6329233.789474234</v>
      </c>
      <c r="X18" s="391">
        <v>6313499.9515483901</v>
      </c>
      <c r="Y18" s="389">
        <v>6287616.6367581785</v>
      </c>
      <c r="Z18" s="389">
        <v>6290766.736494951</v>
      </c>
      <c r="AA18" s="389">
        <v>6522565.0888628811</v>
      </c>
      <c r="AB18" s="389">
        <v>6706102.3080038279</v>
      </c>
      <c r="AC18" s="389">
        <v>6666168</v>
      </c>
      <c r="AD18" s="389">
        <v>6787503</v>
      </c>
      <c r="AE18" s="389">
        <v>6729883.1507564485</v>
      </c>
      <c r="AF18" s="389">
        <v>6664918.3174683833</v>
      </c>
      <c r="AG18" s="389">
        <v>6567930.5302557657</v>
      </c>
      <c r="AH18" s="389">
        <v>6830658.8280890305</v>
      </c>
      <c r="AI18" s="389">
        <v>7062276.3284273837</v>
      </c>
      <c r="AJ18" s="321">
        <f t="shared" si="2"/>
        <v>-0.8</v>
      </c>
      <c r="AK18" s="321">
        <f t="shared" si="2"/>
        <v>-1</v>
      </c>
      <c r="AL18" s="321">
        <f t="shared" si="2"/>
        <v>-1.5</v>
      </c>
      <c r="AM18" s="321">
        <f t="shared" si="2"/>
        <v>4</v>
      </c>
      <c r="AN18" s="321">
        <f t="shared" si="2"/>
        <v>3.4</v>
      </c>
    </row>
    <row r="19" spans="1:40">
      <c r="A19" s="355">
        <v>1</v>
      </c>
      <c r="B19" s="360" t="s">
        <v>106</v>
      </c>
      <c r="C19" s="351">
        <v>3125545</v>
      </c>
      <c r="D19" s="351">
        <v>3190427</v>
      </c>
      <c r="E19" s="351">
        <v>3207887</v>
      </c>
      <c r="F19" s="351">
        <v>3201428</v>
      </c>
      <c r="G19" s="351">
        <v>3153339</v>
      </c>
      <c r="H19" s="351">
        <v>3435002</v>
      </c>
      <c r="I19" s="351">
        <v>3499138</v>
      </c>
      <c r="J19" s="351">
        <v>3329135</v>
      </c>
      <c r="K19" s="351">
        <v>3051295</v>
      </c>
      <c r="L19" s="351">
        <v>2869443</v>
      </c>
      <c r="M19" s="351">
        <v>2919217</v>
      </c>
      <c r="N19" s="385">
        <v>3096571</v>
      </c>
      <c r="O19" s="385">
        <v>2973093</v>
      </c>
      <c r="P19" s="385">
        <v>2945709</v>
      </c>
      <c r="Q19" s="385">
        <v>2986248</v>
      </c>
      <c r="R19" s="385">
        <v>3027382</v>
      </c>
      <c r="S19" s="389">
        <v>3176707</v>
      </c>
      <c r="T19" s="389">
        <v>3202978</v>
      </c>
      <c r="U19" s="389">
        <v>3071496</v>
      </c>
      <c r="V19" s="389">
        <v>2892688</v>
      </c>
      <c r="W19" s="389">
        <v>3125055</v>
      </c>
      <c r="X19" s="389">
        <v>3120974</v>
      </c>
      <c r="Y19" s="389">
        <v>3081283</v>
      </c>
      <c r="Z19" s="389">
        <v>3151510</v>
      </c>
      <c r="AA19" s="389">
        <v>3201485</v>
      </c>
      <c r="AB19" s="389">
        <v>3355921</v>
      </c>
      <c r="AC19" s="389">
        <v>3359946</v>
      </c>
      <c r="AD19" s="389">
        <v>3469002</v>
      </c>
      <c r="AE19" s="389">
        <v>3425143</v>
      </c>
      <c r="AF19" s="389">
        <v>3484321</v>
      </c>
      <c r="AG19" s="389">
        <v>3440528</v>
      </c>
      <c r="AH19" s="389">
        <v>3481092</v>
      </c>
      <c r="AI19" s="389">
        <v>3542596</v>
      </c>
      <c r="AJ19" s="321">
        <f t="shared" si="2"/>
        <v>-1.3</v>
      </c>
      <c r="AK19" s="321">
        <f t="shared" si="2"/>
        <v>1.7</v>
      </c>
      <c r="AL19" s="321">
        <f t="shared" si="2"/>
        <v>-1.3</v>
      </c>
      <c r="AM19" s="321">
        <f t="shared" si="2"/>
        <v>1.2</v>
      </c>
      <c r="AN19" s="321">
        <f t="shared" si="2"/>
        <v>1.8</v>
      </c>
    </row>
    <row r="20" spans="1:40">
      <c r="A20" s="359">
        <v>202</v>
      </c>
      <c r="B20" s="358" t="s">
        <v>107</v>
      </c>
      <c r="C20" s="351">
        <v>1870137</v>
      </c>
      <c r="D20" s="351">
        <v>1924857</v>
      </c>
      <c r="E20" s="351">
        <v>1944113</v>
      </c>
      <c r="F20" s="351">
        <v>1962413</v>
      </c>
      <c r="G20" s="351">
        <v>1933899</v>
      </c>
      <c r="H20" s="351">
        <v>1983862</v>
      </c>
      <c r="I20" s="351">
        <v>2002074</v>
      </c>
      <c r="J20" s="351">
        <v>1920357</v>
      </c>
      <c r="K20" s="351">
        <v>1732157</v>
      </c>
      <c r="L20" s="351">
        <v>1607093</v>
      </c>
      <c r="M20" s="351">
        <v>1651015</v>
      </c>
      <c r="N20" s="385">
        <v>1698748</v>
      </c>
      <c r="O20" s="385">
        <v>1583439</v>
      </c>
      <c r="P20" s="385">
        <v>1555216</v>
      </c>
      <c r="Q20" s="385">
        <v>1602687</v>
      </c>
      <c r="R20" s="385">
        <v>1666125</v>
      </c>
      <c r="S20" s="389">
        <v>1791104</v>
      </c>
      <c r="T20" s="389">
        <v>1805661</v>
      </c>
      <c r="U20" s="389">
        <v>1693557</v>
      </c>
      <c r="V20" s="389">
        <v>1569142</v>
      </c>
      <c r="W20" s="389">
        <v>1735892</v>
      </c>
      <c r="X20" s="389">
        <v>1691742</v>
      </c>
      <c r="Y20" s="389">
        <v>1663853</v>
      </c>
      <c r="Z20" s="389">
        <v>1687321</v>
      </c>
      <c r="AA20" s="389">
        <v>1739195</v>
      </c>
      <c r="AB20" s="389">
        <v>1800137</v>
      </c>
      <c r="AC20" s="389">
        <v>1825983</v>
      </c>
      <c r="AD20" s="389">
        <v>1888477</v>
      </c>
      <c r="AE20" s="389">
        <v>1855338</v>
      </c>
      <c r="AF20" s="389">
        <v>1814344</v>
      </c>
      <c r="AG20" s="389">
        <v>1778997</v>
      </c>
      <c r="AH20" s="389">
        <v>1830869</v>
      </c>
      <c r="AI20" s="389">
        <v>1879255</v>
      </c>
      <c r="AJ20" s="321">
        <f t="shared" si="2"/>
        <v>-1.8</v>
      </c>
      <c r="AK20" s="321">
        <f t="shared" si="2"/>
        <v>-2.2000000000000002</v>
      </c>
      <c r="AL20" s="321">
        <f t="shared" si="2"/>
        <v>-1.9</v>
      </c>
      <c r="AM20" s="321">
        <f t="shared" si="2"/>
        <v>2.9</v>
      </c>
      <c r="AN20" s="321">
        <f t="shared" si="2"/>
        <v>2.6</v>
      </c>
    </row>
    <row r="21" spans="1:40">
      <c r="A21" s="359">
        <v>204</v>
      </c>
      <c r="B21" s="358" t="s">
        <v>108</v>
      </c>
      <c r="C21" s="351">
        <v>1074988</v>
      </c>
      <c r="D21" s="351">
        <v>1090981</v>
      </c>
      <c r="E21" s="351">
        <v>1099946</v>
      </c>
      <c r="F21" s="351">
        <v>1073480</v>
      </c>
      <c r="G21" s="351">
        <v>1056795</v>
      </c>
      <c r="H21" s="351">
        <v>1248204</v>
      </c>
      <c r="I21" s="351">
        <v>1286766</v>
      </c>
      <c r="J21" s="351">
        <v>1221397</v>
      </c>
      <c r="K21" s="351">
        <v>1128510</v>
      </c>
      <c r="L21" s="351">
        <v>1082042</v>
      </c>
      <c r="M21" s="351">
        <v>1076034</v>
      </c>
      <c r="N21" s="385">
        <v>1196590</v>
      </c>
      <c r="O21" s="385">
        <v>1194433</v>
      </c>
      <c r="P21" s="385">
        <v>1198301</v>
      </c>
      <c r="Q21" s="385">
        <v>1185231</v>
      </c>
      <c r="R21" s="385">
        <v>1168731</v>
      </c>
      <c r="S21" s="389">
        <v>1184452</v>
      </c>
      <c r="T21" s="389">
        <v>1196462</v>
      </c>
      <c r="U21" s="389">
        <v>1183603</v>
      </c>
      <c r="V21" s="389">
        <v>1129058</v>
      </c>
      <c r="W21" s="389">
        <v>1183843</v>
      </c>
      <c r="X21" s="389">
        <v>1230362</v>
      </c>
      <c r="Y21" s="389">
        <v>1219486</v>
      </c>
      <c r="Z21" s="389">
        <v>1251537</v>
      </c>
      <c r="AA21" s="389">
        <v>1259570</v>
      </c>
      <c r="AB21" s="389">
        <v>1329871</v>
      </c>
      <c r="AC21" s="389">
        <v>1321896</v>
      </c>
      <c r="AD21" s="389">
        <v>1363416</v>
      </c>
      <c r="AE21" s="389">
        <v>1364680</v>
      </c>
      <c r="AF21" s="389">
        <v>1421257</v>
      </c>
      <c r="AG21" s="389">
        <v>1411974</v>
      </c>
      <c r="AH21" s="389">
        <v>1401289</v>
      </c>
      <c r="AI21" s="389">
        <v>1414832</v>
      </c>
      <c r="AJ21" s="321">
        <f t="shared" si="2"/>
        <v>0.1</v>
      </c>
      <c r="AK21" s="321">
        <f t="shared" si="2"/>
        <v>4.0999999999999996</v>
      </c>
      <c r="AL21" s="321">
        <f t="shared" si="2"/>
        <v>-0.7</v>
      </c>
      <c r="AM21" s="321">
        <f t="shared" si="2"/>
        <v>-0.8</v>
      </c>
      <c r="AN21" s="321">
        <f t="shared" si="2"/>
        <v>1</v>
      </c>
    </row>
    <row r="22" spans="1:40">
      <c r="A22" s="359">
        <v>206</v>
      </c>
      <c r="B22" s="358" t="s">
        <v>109</v>
      </c>
      <c r="C22" s="351">
        <v>180420</v>
      </c>
      <c r="D22" s="351">
        <v>174589</v>
      </c>
      <c r="E22" s="351">
        <v>163828</v>
      </c>
      <c r="F22" s="351">
        <v>165535</v>
      </c>
      <c r="G22" s="351">
        <v>162645</v>
      </c>
      <c r="H22" s="351">
        <v>202936</v>
      </c>
      <c r="I22" s="351">
        <v>210298</v>
      </c>
      <c r="J22" s="351">
        <v>187381</v>
      </c>
      <c r="K22" s="351">
        <v>190628</v>
      </c>
      <c r="L22" s="351">
        <v>180308</v>
      </c>
      <c r="M22" s="351">
        <v>192168</v>
      </c>
      <c r="N22" s="385">
        <v>201233</v>
      </c>
      <c r="O22" s="385">
        <v>195221</v>
      </c>
      <c r="P22" s="385">
        <v>192192</v>
      </c>
      <c r="Q22" s="385">
        <v>198330</v>
      </c>
      <c r="R22" s="385">
        <v>192526</v>
      </c>
      <c r="S22" s="389">
        <v>201151</v>
      </c>
      <c r="T22" s="389">
        <v>200855</v>
      </c>
      <c r="U22" s="389">
        <v>194336</v>
      </c>
      <c r="V22" s="389">
        <v>194488</v>
      </c>
      <c r="W22" s="389">
        <v>205320</v>
      </c>
      <c r="X22" s="389">
        <v>198870</v>
      </c>
      <c r="Y22" s="389">
        <v>197944</v>
      </c>
      <c r="Z22" s="389">
        <v>212652</v>
      </c>
      <c r="AA22" s="389">
        <v>202720</v>
      </c>
      <c r="AB22" s="389">
        <v>225913</v>
      </c>
      <c r="AC22" s="389">
        <v>212067</v>
      </c>
      <c r="AD22" s="389">
        <v>217109</v>
      </c>
      <c r="AE22" s="389">
        <v>205125</v>
      </c>
      <c r="AF22" s="389">
        <v>248720</v>
      </c>
      <c r="AG22" s="389">
        <v>249557</v>
      </c>
      <c r="AH22" s="389">
        <v>248934</v>
      </c>
      <c r="AI22" s="389">
        <v>248509</v>
      </c>
      <c r="AJ22" s="321">
        <f t="shared" si="2"/>
        <v>-5.5</v>
      </c>
      <c r="AK22" s="321">
        <f t="shared" si="2"/>
        <v>21.3</v>
      </c>
      <c r="AL22" s="321">
        <f t="shared" si="2"/>
        <v>0.3</v>
      </c>
      <c r="AM22" s="321">
        <f t="shared" si="2"/>
        <v>-0.2</v>
      </c>
      <c r="AN22" s="321">
        <f t="shared" si="2"/>
        <v>-0.2</v>
      </c>
    </row>
    <row r="23" spans="1:40">
      <c r="A23" s="355">
        <v>2</v>
      </c>
      <c r="B23" s="360" t="s">
        <v>110</v>
      </c>
      <c r="C23" s="351">
        <v>1576950</v>
      </c>
      <c r="D23" s="351">
        <v>1655457</v>
      </c>
      <c r="E23" s="351">
        <v>1683814</v>
      </c>
      <c r="F23" s="351">
        <v>1738581</v>
      </c>
      <c r="G23" s="351">
        <v>1658927</v>
      </c>
      <c r="H23" s="351">
        <v>1825374</v>
      </c>
      <c r="I23" s="351">
        <v>1875970</v>
      </c>
      <c r="J23" s="351">
        <v>1907783</v>
      </c>
      <c r="K23" s="351">
        <v>1867085</v>
      </c>
      <c r="L23" s="351">
        <v>1786138</v>
      </c>
      <c r="M23" s="351">
        <v>1794899</v>
      </c>
      <c r="N23" s="385">
        <v>1798170</v>
      </c>
      <c r="O23" s="385">
        <v>1762877</v>
      </c>
      <c r="P23" s="385">
        <v>1773838</v>
      </c>
      <c r="Q23" s="385">
        <v>1816741</v>
      </c>
      <c r="R23" s="385">
        <v>1845893</v>
      </c>
      <c r="S23" s="389">
        <v>1929479</v>
      </c>
      <c r="T23" s="389">
        <v>1917171</v>
      </c>
      <c r="U23" s="389">
        <v>1824709</v>
      </c>
      <c r="V23" s="389">
        <v>1726809</v>
      </c>
      <c r="W23" s="389">
        <v>1787813</v>
      </c>
      <c r="X23" s="389">
        <v>1818625</v>
      </c>
      <c r="Y23" s="389">
        <v>1872587</v>
      </c>
      <c r="Z23" s="389">
        <v>1873966</v>
      </c>
      <c r="AA23" s="389">
        <v>1887981</v>
      </c>
      <c r="AB23" s="389">
        <v>1925337</v>
      </c>
      <c r="AC23" s="389">
        <v>2007754</v>
      </c>
      <c r="AD23" s="389">
        <v>1995776</v>
      </c>
      <c r="AE23" s="389">
        <v>1975873</v>
      </c>
      <c r="AF23" s="389">
        <v>2115142</v>
      </c>
      <c r="AG23" s="389">
        <v>2033128</v>
      </c>
      <c r="AH23" s="389">
        <v>2006846</v>
      </c>
      <c r="AI23" s="389">
        <v>2015863</v>
      </c>
      <c r="AJ23" s="321">
        <f t="shared" si="2"/>
        <v>-1</v>
      </c>
      <c r="AK23" s="321">
        <f t="shared" si="2"/>
        <v>7</v>
      </c>
      <c r="AL23" s="321">
        <f t="shared" si="2"/>
        <v>-3.9</v>
      </c>
      <c r="AM23" s="321">
        <f t="shared" si="2"/>
        <v>-1.3</v>
      </c>
      <c r="AN23" s="321">
        <f t="shared" si="2"/>
        <v>0.4</v>
      </c>
    </row>
    <row r="24" spans="1:40">
      <c r="A24" s="359">
        <v>207</v>
      </c>
      <c r="B24" s="358" t="s">
        <v>111</v>
      </c>
      <c r="C24" s="351">
        <v>628292</v>
      </c>
      <c r="D24" s="351">
        <v>660955</v>
      </c>
      <c r="E24" s="351">
        <v>654292</v>
      </c>
      <c r="F24" s="351">
        <v>655458</v>
      </c>
      <c r="G24" s="351">
        <v>607453</v>
      </c>
      <c r="H24" s="351">
        <v>658742</v>
      </c>
      <c r="I24" s="351">
        <v>673654</v>
      </c>
      <c r="J24" s="351">
        <v>655073</v>
      </c>
      <c r="K24" s="351">
        <v>629713</v>
      </c>
      <c r="L24" s="351">
        <v>592114</v>
      </c>
      <c r="M24" s="351">
        <v>588712</v>
      </c>
      <c r="N24" s="385">
        <v>600885</v>
      </c>
      <c r="O24" s="385">
        <v>558218</v>
      </c>
      <c r="P24" s="385">
        <v>562522</v>
      </c>
      <c r="Q24" s="385">
        <v>603339</v>
      </c>
      <c r="R24" s="385">
        <v>637910</v>
      </c>
      <c r="S24" s="389">
        <v>671506</v>
      </c>
      <c r="T24" s="389">
        <v>670854</v>
      </c>
      <c r="U24" s="389">
        <v>614602</v>
      </c>
      <c r="V24" s="389">
        <v>552308</v>
      </c>
      <c r="W24" s="389">
        <v>586317</v>
      </c>
      <c r="X24" s="389">
        <v>603311</v>
      </c>
      <c r="Y24" s="389">
        <v>612634</v>
      </c>
      <c r="Z24" s="389">
        <v>631377</v>
      </c>
      <c r="AA24" s="389">
        <v>641965</v>
      </c>
      <c r="AB24" s="389">
        <v>639495</v>
      </c>
      <c r="AC24" s="389">
        <v>668601</v>
      </c>
      <c r="AD24" s="389">
        <v>659508</v>
      </c>
      <c r="AE24" s="389">
        <v>640847</v>
      </c>
      <c r="AF24" s="389">
        <v>654293</v>
      </c>
      <c r="AG24" s="389">
        <v>637214</v>
      </c>
      <c r="AH24" s="389">
        <v>635175</v>
      </c>
      <c r="AI24" s="389">
        <v>641296</v>
      </c>
      <c r="AJ24" s="321">
        <f t="shared" si="2"/>
        <v>-2.8</v>
      </c>
      <c r="AK24" s="321">
        <f t="shared" si="2"/>
        <v>2.1</v>
      </c>
      <c r="AL24" s="321">
        <f t="shared" si="2"/>
        <v>-2.6</v>
      </c>
      <c r="AM24" s="321">
        <f t="shared" si="2"/>
        <v>-0.3</v>
      </c>
      <c r="AN24" s="321">
        <f t="shared" si="2"/>
        <v>1</v>
      </c>
    </row>
    <row r="25" spans="1:40">
      <c r="A25" s="359">
        <v>214</v>
      </c>
      <c r="B25" s="358" t="s">
        <v>112</v>
      </c>
      <c r="C25" s="351">
        <v>441337</v>
      </c>
      <c r="D25" s="351">
        <v>420329</v>
      </c>
      <c r="E25" s="351">
        <v>419375</v>
      </c>
      <c r="F25" s="351">
        <v>455848</v>
      </c>
      <c r="G25" s="351">
        <v>423489</v>
      </c>
      <c r="H25" s="351">
        <v>490610</v>
      </c>
      <c r="I25" s="351">
        <v>493955</v>
      </c>
      <c r="J25" s="351">
        <v>483776</v>
      </c>
      <c r="K25" s="351">
        <v>465486</v>
      </c>
      <c r="L25" s="351">
        <v>465185</v>
      </c>
      <c r="M25" s="351">
        <v>456573</v>
      </c>
      <c r="N25" s="385">
        <v>444855</v>
      </c>
      <c r="O25" s="385">
        <v>434845</v>
      </c>
      <c r="P25" s="385">
        <v>449666</v>
      </c>
      <c r="Q25" s="385">
        <v>451212</v>
      </c>
      <c r="R25" s="385">
        <v>448121</v>
      </c>
      <c r="S25" s="389">
        <v>473463</v>
      </c>
      <c r="T25" s="389">
        <v>452234</v>
      </c>
      <c r="U25" s="389">
        <v>440602</v>
      </c>
      <c r="V25" s="389">
        <v>446387</v>
      </c>
      <c r="W25" s="389">
        <v>436680</v>
      </c>
      <c r="X25" s="389">
        <v>429594</v>
      </c>
      <c r="Y25" s="389">
        <v>428999</v>
      </c>
      <c r="Z25" s="389">
        <v>445206</v>
      </c>
      <c r="AA25" s="389">
        <v>453733</v>
      </c>
      <c r="AB25" s="389">
        <v>468452</v>
      </c>
      <c r="AC25" s="389">
        <v>468926</v>
      </c>
      <c r="AD25" s="389">
        <v>474445</v>
      </c>
      <c r="AE25" s="389">
        <v>479385</v>
      </c>
      <c r="AF25" s="389">
        <v>558744</v>
      </c>
      <c r="AG25" s="389">
        <v>528059</v>
      </c>
      <c r="AH25" s="389">
        <v>509632</v>
      </c>
      <c r="AI25" s="389">
        <v>504834</v>
      </c>
      <c r="AJ25" s="321">
        <f t="shared" si="2"/>
        <v>1</v>
      </c>
      <c r="AK25" s="321">
        <f t="shared" si="2"/>
        <v>16.600000000000001</v>
      </c>
      <c r="AL25" s="321">
        <f t="shared" si="2"/>
        <v>-5.5</v>
      </c>
      <c r="AM25" s="321">
        <f t="shared" si="2"/>
        <v>-3.5</v>
      </c>
      <c r="AN25" s="321">
        <f t="shared" si="2"/>
        <v>-0.9</v>
      </c>
    </row>
    <row r="26" spans="1:40">
      <c r="A26" s="359">
        <v>217</v>
      </c>
      <c r="B26" s="358" t="s">
        <v>113</v>
      </c>
      <c r="C26" s="351">
        <v>244007</v>
      </c>
      <c r="D26" s="351">
        <v>261854</v>
      </c>
      <c r="E26" s="351">
        <v>278596</v>
      </c>
      <c r="F26" s="351">
        <v>278553</v>
      </c>
      <c r="G26" s="351">
        <v>273395</v>
      </c>
      <c r="H26" s="351">
        <v>300175</v>
      </c>
      <c r="I26" s="351">
        <v>310596</v>
      </c>
      <c r="J26" s="351">
        <v>331866</v>
      </c>
      <c r="K26" s="351">
        <v>323120</v>
      </c>
      <c r="L26" s="351">
        <v>302765</v>
      </c>
      <c r="M26" s="351">
        <v>310275</v>
      </c>
      <c r="N26" s="385">
        <v>328193</v>
      </c>
      <c r="O26" s="385">
        <v>321452</v>
      </c>
      <c r="P26" s="385">
        <v>317679</v>
      </c>
      <c r="Q26" s="385">
        <v>315841</v>
      </c>
      <c r="R26" s="385">
        <v>312206</v>
      </c>
      <c r="S26" s="389">
        <v>312498</v>
      </c>
      <c r="T26" s="389">
        <v>315902</v>
      </c>
      <c r="U26" s="389">
        <v>301158</v>
      </c>
      <c r="V26" s="389">
        <v>293014</v>
      </c>
      <c r="W26" s="389">
        <v>302405</v>
      </c>
      <c r="X26" s="389">
        <v>304783</v>
      </c>
      <c r="Y26" s="389">
        <v>316343</v>
      </c>
      <c r="Z26" s="389">
        <v>313359</v>
      </c>
      <c r="AA26" s="389">
        <v>323364</v>
      </c>
      <c r="AB26" s="389">
        <v>321926</v>
      </c>
      <c r="AC26" s="389">
        <v>326621</v>
      </c>
      <c r="AD26" s="389">
        <v>331565</v>
      </c>
      <c r="AE26" s="389">
        <v>338318</v>
      </c>
      <c r="AF26" s="389">
        <v>381222</v>
      </c>
      <c r="AG26" s="389">
        <v>366776</v>
      </c>
      <c r="AH26" s="389">
        <v>360914</v>
      </c>
      <c r="AI26" s="389">
        <v>364015</v>
      </c>
      <c r="AJ26" s="321">
        <f t="shared" si="2"/>
        <v>2</v>
      </c>
      <c r="AK26" s="321">
        <f t="shared" si="2"/>
        <v>12.7</v>
      </c>
      <c r="AL26" s="321">
        <f t="shared" si="2"/>
        <v>-3.8</v>
      </c>
      <c r="AM26" s="321">
        <f t="shared" si="2"/>
        <v>-1.6</v>
      </c>
      <c r="AN26" s="321">
        <f t="shared" si="2"/>
        <v>0.9</v>
      </c>
    </row>
    <row r="27" spans="1:40">
      <c r="A27" s="359">
        <v>219</v>
      </c>
      <c r="B27" s="358" t="s">
        <v>114</v>
      </c>
      <c r="C27" s="351">
        <v>221542</v>
      </c>
      <c r="D27" s="351">
        <v>268571</v>
      </c>
      <c r="E27" s="351">
        <v>285567</v>
      </c>
      <c r="F27" s="351">
        <v>302023</v>
      </c>
      <c r="G27" s="351">
        <v>302741</v>
      </c>
      <c r="H27" s="351">
        <v>324716</v>
      </c>
      <c r="I27" s="351">
        <v>345876</v>
      </c>
      <c r="J27" s="351">
        <v>373083</v>
      </c>
      <c r="K27" s="351">
        <v>387609</v>
      </c>
      <c r="L27" s="351">
        <v>367744</v>
      </c>
      <c r="M27" s="351">
        <v>376702</v>
      </c>
      <c r="N27" s="385">
        <v>365939</v>
      </c>
      <c r="O27" s="385">
        <v>389572</v>
      </c>
      <c r="P27" s="385">
        <v>382217</v>
      </c>
      <c r="Q27" s="385">
        <v>391057</v>
      </c>
      <c r="R27" s="385">
        <v>387400</v>
      </c>
      <c r="S27" s="389">
        <v>406644</v>
      </c>
      <c r="T27" s="389">
        <v>416867</v>
      </c>
      <c r="U27" s="389">
        <v>409069</v>
      </c>
      <c r="V27" s="389">
        <v>377004</v>
      </c>
      <c r="W27" s="389">
        <v>404531</v>
      </c>
      <c r="X27" s="389">
        <v>421822</v>
      </c>
      <c r="Y27" s="389">
        <v>456151</v>
      </c>
      <c r="Z27" s="389">
        <v>423410</v>
      </c>
      <c r="AA27" s="389">
        <v>407075</v>
      </c>
      <c r="AB27" s="389">
        <v>430922</v>
      </c>
      <c r="AC27" s="389">
        <v>479301</v>
      </c>
      <c r="AD27" s="389">
        <v>463353</v>
      </c>
      <c r="AE27" s="389">
        <v>453800</v>
      </c>
      <c r="AF27" s="389">
        <v>440155</v>
      </c>
      <c r="AG27" s="389">
        <v>420263</v>
      </c>
      <c r="AH27" s="389">
        <v>422411</v>
      </c>
      <c r="AI27" s="389">
        <v>426698</v>
      </c>
      <c r="AJ27" s="321">
        <f t="shared" si="2"/>
        <v>-2.1</v>
      </c>
      <c r="AK27" s="321">
        <f t="shared" si="2"/>
        <v>-3</v>
      </c>
      <c r="AL27" s="321">
        <f t="shared" si="2"/>
        <v>-4.5</v>
      </c>
      <c r="AM27" s="321">
        <f t="shared" si="2"/>
        <v>0.5</v>
      </c>
      <c r="AN27" s="321">
        <f t="shared" si="2"/>
        <v>1</v>
      </c>
    </row>
    <row r="28" spans="1:40">
      <c r="A28" s="359">
        <v>301</v>
      </c>
      <c r="B28" s="358" t="s">
        <v>115</v>
      </c>
      <c r="C28" s="351">
        <v>41772</v>
      </c>
      <c r="D28" s="351">
        <v>43748</v>
      </c>
      <c r="E28" s="351">
        <v>45984</v>
      </c>
      <c r="F28" s="351">
        <v>46699</v>
      </c>
      <c r="G28" s="351">
        <v>51849</v>
      </c>
      <c r="H28" s="351">
        <v>51131</v>
      </c>
      <c r="I28" s="351">
        <v>51889</v>
      </c>
      <c r="J28" s="351">
        <v>63985</v>
      </c>
      <c r="K28" s="351">
        <v>61157</v>
      </c>
      <c r="L28" s="351">
        <v>58330</v>
      </c>
      <c r="M28" s="351">
        <v>62637</v>
      </c>
      <c r="N28" s="385">
        <v>58298</v>
      </c>
      <c r="O28" s="385">
        <v>58790</v>
      </c>
      <c r="P28" s="385">
        <v>61754</v>
      </c>
      <c r="Q28" s="385">
        <v>55292</v>
      </c>
      <c r="R28" s="385">
        <v>60256</v>
      </c>
      <c r="S28" s="389">
        <v>65368</v>
      </c>
      <c r="T28" s="389">
        <v>61314</v>
      </c>
      <c r="U28" s="389">
        <v>59278</v>
      </c>
      <c r="V28" s="389">
        <v>58096</v>
      </c>
      <c r="W28" s="389">
        <v>57880</v>
      </c>
      <c r="X28" s="389">
        <v>59115</v>
      </c>
      <c r="Y28" s="389">
        <v>58460</v>
      </c>
      <c r="Z28" s="389">
        <v>60614</v>
      </c>
      <c r="AA28" s="389">
        <v>61844</v>
      </c>
      <c r="AB28" s="389">
        <v>64542</v>
      </c>
      <c r="AC28" s="389">
        <v>64305</v>
      </c>
      <c r="AD28" s="389">
        <v>66905</v>
      </c>
      <c r="AE28" s="389">
        <v>63523</v>
      </c>
      <c r="AF28" s="389">
        <v>80728</v>
      </c>
      <c r="AG28" s="389">
        <v>80816</v>
      </c>
      <c r="AH28" s="389">
        <v>78714</v>
      </c>
      <c r="AI28" s="389">
        <v>79020</v>
      </c>
      <c r="AJ28" s="321">
        <f t="shared" si="2"/>
        <v>-5.0999999999999996</v>
      </c>
      <c r="AK28" s="321">
        <f t="shared" si="2"/>
        <v>27.1</v>
      </c>
      <c r="AL28" s="321">
        <f t="shared" si="2"/>
        <v>0.1</v>
      </c>
      <c r="AM28" s="321">
        <f t="shared" si="2"/>
        <v>-2.6</v>
      </c>
      <c r="AN28" s="321">
        <f t="shared" si="2"/>
        <v>0.4</v>
      </c>
    </row>
    <row r="29" spans="1:40">
      <c r="A29" s="355">
        <v>3</v>
      </c>
      <c r="B29" s="360" t="s">
        <v>28</v>
      </c>
      <c r="C29" s="351">
        <v>2367397</v>
      </c>
      <c r="D29" s="351">
        <v>2523776</v>
      </c>
      <c r="E29" s="351">
        <v>2478690</v>
      </c>
      <c r="F29" s="351">
        <v>2523951</v>
      </c>
      <c r="G29" s="351">
        <v>2477201</v>
      </c>
      <c r="H29" s="351">
        <v>2665683</v>
      </c>
      <c r="I29" s="351">
        <v>2738032</v>
      </c>
      <c r="J29" s="351">
        <v>2746550</v>
      </c>
      <c r="K29" s="351">
        <v>2604519</v>
      </c>
      <c r="L29" s="351">
        <v>2546275</v>
      </c>
      <c r="M29" s="351">
        <v>2587981</v>
      </c>
      <c r="N29" s="385">
        <v>2559714</v>
      </c>
      <c r="O29" s="385">
        <v>2617974</v>
      </c>
      <c r="P29" s="385">
        <v>2634526</v>
      </c>
      <c r="Q29" s="385">
        <v>2668198</v>
      </c>
      <c r="R29" s="385">
        <v>2689288</v>
      </c>
      <c r="S29" s="389">
        <v>2855760</v>
      </c>
      <c r="T29" s="389">
        <v>2885919</v>
      </c>
      <c r="U29" s="389">
        <v>2903836</v>
      </c>
      <c r="V29" s="389">
        <v>2455383</v>
      </c>
      <c r="W29" s="389">
        <v>2558379</v>
      </c>
      <c r="X29" s="389">
        <v>2459115</v>
      </c>
      <c r="Y29" s="389">
        <v>2661390</v>
      </c>
      <c r="Z29" s="389">
        <v>2662221</v>
      </c>
      <c r="AA29" s="389">
        <v>2723209</v>
      </c>
      <c r="AB29" s="389">
        <v>2770946</v>
      </c>
      <c r="AC29" s="389">
        <v>2694220</v>
      </c>
      <c r="AD29" s="389">
        <v>2703618</v>
      </c>
      <c r="AE29" s="389">
        <v>2747309</v>
      </c>
      <c r="AF29" s="389">
        <v>2753526</v>
      </c>
      <c r="AG29" s="389">
        <v>2687150</v>
      </c>
      <c r="AH29" s="389">
        <v>2773512</v>
      </c>
      <c r="AI29" s="389">
        <v>2862028</v>
      </c>
      <c r="AJ29" s="321">
        <f t="shared" si="2"/>
        <v>1.6</v>
      </c>
      <c r="AK29" s="321">
        <f t="shared" si="2"/>
        <v>0.2</v>
      </c>
      <c r="AL29" s="321">
        <f t="shared" si="2"/>
        <v>-2.4</v>
      </c>
      <c r="AM29" s="321">
        <f t="shared" si="2"/>
        <v>3.2</v>
      </c>
      <c r="AN29" s="321">
        <f t="shared" si="2"/>
        <v>3.2</v>
      </c>
    </row>
    <row r="30" spans="1:40">
      <c r="A30" s="359">
        <v>203</v>
      </c>
      <c r="B30" s="358" t="s">
        <v>116</v>
      </c>
      <c r="C30" s="351">
        <v>975715</v>
      </c>
      <c r="D30" s="351">
        <v>1030131</v>
      </c>
      <c r="E30" s="351">
        <v>985250</v>
      </c>
      <c r="F30" s="351">
        <v>999599</v>
      </c>
      <c r="G30" s="351">
        <v>952843</v>
      </c>
      <c r="H30" s="351">
        <v>1049236</v>
      </c>
      <c r="I30" s="351">
        <v>1089669</v>
      </c>
      <c r="J30" s="351">
        <v>1063794</v>
      </c>
      <c r="K30" s="351">
        <v>991116</v>
      </c>
      <c r="L30" s="351">
        <v>955479</v>
      </c>
      <c r="M30" s="351">
        <v>994065</v>
      </c>
      <c r="N30" s="385">
        <v>990152</v>
      </c>
      <c r="O30" s="385">
        <v>1033568</v>
      </c>
      <c r="P30" s="385">
        <v>1048757</v>
      </c>
      <c r="Q30" s="385">
        <v>1041092</v>
      </c>
      <c r="R30" s="385">
        <v>1033946</v>
      </c>
      <c r="S30" s="389">
        <v>1114202</v>
      </c>
      <c r="T30" s="389">
        <v>1121688</v>
      </c>
      <c r="U30" s="389">
        <v>1097842</v>
      </c>
      <c r="V30" s="389">
        <v>954909</v>
      </c>
      <c r="W30" s="389">
        <v>973784</v>
      </c>
      <c r="X30" s="389">
        <v>953744</v>
      </c>
      <c r="Y30" s="389">
        <v>1066808</v>
      </c>
      <c r="Z30" s="389">
        <v>1031984</v>
      </c>
      <c r="AA30" s="389">
        <v>1108901</v>
      </c>
      <c r="AB30" s="389">
        <v>1118915</v>
      </c>
      <c r="AC30" s="389">
        <v>1088392</v>
      </c>
      <c r="AD30" s="389">
        <v>1065334</v>
      </c>
      <c r="AE30" s="389">
        <v>1105696</v>
      </c>
      <c r="AF30" s="389">
        <v>1100312</v>
      </c>
      <c r="AG30" s="389">
        <v>1098429</v>
      </c>
      <c r="AH30" s="389">
        <v>1164665</v>
      </c>
      <c r="AI30" s="389">
        <v>1218533</v>
      </c>
      <c r="AJ30" s="321">
        <f t="shared" si="2"/>
        <v>3.8</v>
      </c>
      <c r="AK30" s="321">
        <f t="shared" si="2"/>
        <v>-0.5</v>
      </c>
      <c r="AL30" s="321">
        <f t="shared" si="2"/>
        <v>-0.2</v>
      </c>
      <c r="AM30" s="321">
        <f t="shared" si="2"/>
        <v>6</v>
      </c>
      <c r="AN30" s="321">
        <f t="shared" si="2"/>
        <v>4.5999999999999996</v>
      </c>
    </row>
    <row r="31" spans="1:40">
      <c r="A31" s="359">
        <v>210</v>
      </c>
      <c r="B31" s="358" t="s">
        <v>117</v>
      </c>
      <c r="C31" s="351">
        <v>745671</v>
      </c>
      <c r="D31" s="351">
        <v>761812</v>
      </c>
      <c r="E31" s="351">
        <v>770629</v>
      </c>
      <c r="F31" s="351">
        <v>783562</v>
      </c>
      <c r="G31" s="351">
        <v>776301</v>
      </c>
      <c r="H31" s="351">
        <v>812753</v>
      </c>
      <c r="I31" s="351">
        <v>861393</v>
      </c>
      <c r="J31" s="351">
        <v>890215</v>
      </c>
      <c r="K31" s="351">
        <v>867920</v>
      </c>
      <c r="L31" s="351">
        <v>851814</v>
      </c>
      <c r="M31" s="351">
        <v>820965</v>
      </c>
      <c r="N31" s="385">
        <v>788559</v>
      </c>
      <c r="O31" s="385">
        <v>791025</v>
      </c>
      <c r="P31" s="385">
        <v>820046</v>
      </c>
      <c r="Q31" s="385">
        <v>855692</v>
      </c>
      <c r="R31" s="385">
        <v>858002</v>
      </c>
      <c r="S31" s="389">
        <v>887294</v>
      </c>
      <c r="T31" s="389">
        <v>914687</v>
      </c>
      <c r="U31" s="389">
        <v>919875</v>
      </c>
      <c r="V31" s="389">
        <v>720206</v>
      </c>
      <c r="W31" s="389">
        <v>774261</v>
      </c>
      <c r="X31" s="389">
        <v>713829</v>
      </c>
      <c r="Y31" s="389">
        <v>717046</v>
      </c>
      <c r="Z31" s="389">
        <v>778915</v>
      </c>
      <c r="AA31" s="389">
        <v>792584</v>
      </c>
      <c r="AB31" s="389">
        <v>786175</v>
      </c>
      <c r="AC31" s="389">
        <v>803597</v>
      </c>
      <c r="AD31" s="389">
        <v>825681</v>
      </c>
      <c r="AE31" s="389">
        <v>839807</v>
      </c>
      <c r="AF31" s="389">
        <v>885905</v>
      </c>
      <c r="AG31" s="389">
        <v>848256</v>
      </c>
      <c r="AH31" s="389">
        <v>859005</v>
      </c>
      <c r="AI31" s="389">
        <v>879267</v>
      </c>
      <c r="AJ31" s="321">
        <f t="shared" si="2"/>
        <v>1.7</v>
      </c>
      <c r="AK31" s="321">
        <f t="shared" si="2"/>
        <v>5.5</v>
      </c>
      <c r="AL31" s="321">
        <f t="shared" si="2"/>
        <v>-4.2</v>
      </c>
      <c r="AM31" s="321">
        <f t="shared" si="2"/>
        <v>1.3</v>
      </c>
      <c r="AN31" s="321">
        <f t="shared" si="2"/>
        <v>2.4</v>
      </c>
    </row>
    <row r="32" spans="1:40">
      <c r="A32" s="359">
        <v>216</v>
      </c>
      <c r="B32" s="358" t="s">
        <v>118</v>
      </c>
      <c r="C32" s="351">
        <v>425795</v>
      </c>
      <c r="D32" s="351">
        <v>496504</v>
      </c>
      <c r="E32" s="351">
        <v>480154</v>
      </c>
      <c r="F32" s="351">
        <v>498409</v>
      </c>
      <c r="G32" s="351">
        <v>493169</v>
      </c>
      <c r="H32" s="351">
        <v>517687</v>
      </c>
      <c r="I32" s="351">
        <v>503672</v>
      </c>
      <c r="J32" s="351">
        <v>515024</v>
      </c>
      <c r="K32" s="351">
        <v>466804</v>
      </c>
      <c r="L32" s="351">
        <v>480392</v>
      </c>
      <c r="M32" s="351">
        <v>514778</v>
      </c>
      <c r="N32" s="385">
        <v>520667</v>
      </c>
      <c r="O32" s="385">
        <v>537861</v>
      </c>
      <c r="P32" s="385">
        <v>516920</v>
      </c>
      <c r="Q32" s="385">
        <v>512942</v>
      </c>
      <c r="R32" s="385">
        <v>532279</v>
      </c>
      <c r="S32" s="389">
        <v>571778</v>
      </c>
      <c r="T32" s="389">
        <v>573382</v>
      </c>
      <c r="U32" s="389">
        <v>610372</v>
      </c>
      <c r="V32" s="389">
        <v>537983</v>
      </c>
      <c r="W32" s="389">
        <v>573706</v>
      </c>
      <c r="X32" s="389">
        <v>540153</v>
      </c>
      <c r="Y32" s="389">
        <v>590815</v>
      </c>
      <c r="Z32" s="389">
        <v>569639</v>
      </c>
      <c r="AA32" s="389">
        <v>515903</v>
      </c>
      <c r="AB32" s="389">
        <v>546135</v>
      </c>
      <c r="AC32" s="389">
        <v>499344</v>
      </c>
      <c r="AD32" s="389">
        <v>497907</v>
      </c>
      <c r="AE32" s="389">
        <v>483225</v>
      </c>
      <c r="AF32" s="389">
        <v>466772</v>
      </c>
      <c r="AG32" s="389">
        <v>443830</v>
      </c>
      <c r="AH32" s="389">
        <v>452325</v>
      </c>
      <c r="AI32" s="389">
        <v>461395</v>
      </c>
      <c r="AJ32" s="321">
        <f t="shared" si="2"/>
        <v>-2.9</v>
      </c>
      <c r="AK32" s="321">
        <f t="shared" si="2"/>
        <v>-3.4</v>
      </c>
      <c r="AL32" s="321">
        <f t="shared" si="2"/>
        <v>-4.9000000000000004</v>
      </c>
      <c r="AM32" s="321">
        <f t="shared" si="2"/>
        <v>1.9</v>
      </c>
      <c r="AN32" s="321">
        <f t="shared" si="2"/>
        <v>2</v>
      </c>
    </row>
    <row r="33" spans="1:40">
      <c r="A33" s="359">
        <v>381</v>
      </c>
      <c r="B33" s="358" t="s">
        <v>119</v>
      </c>
      <c r="C33" s="351">
        <v>87100</v>
      </c>
      <c r="D33" s="351">
        <v>96558</v>
      </c>
      <c r="E33" s="351">
        <v>97523</v>
      </c>
      <c r="F33" s="351">
        <v>109980</v>
      </c>
      <c r="G33" s="351">
        <v>112560</v>
      </c>
      <c r="H33" s="351">
        <v>123390</v>
      </c>
      <c r="I33" s="351">
        <v>127054</v>
      </c>
      <c r="J33" s="351">
        <v>124905</v>
      </c>
      <c r="K33" s="351">
        <v>130564</v>
      </c>
      <c r="L33" s="351">
        <v>123677</v>
      </c>
      <c r="M33" s="351">
        <v>127298</v>
      </c>
      <c r="N33" s="385">
        <v>129024</v>
      </c>
      <c r="O33" s="385">
        <v>127266</v>
      </c>
      <c r="P33" s="385">
        <v>124171</v>
      </c>
      <c r="Q33" s="385">
        <v>131707</v>
      </c>
      <c r="R33" s="385">
        <v>128861</v>
      </c>
      <c r="S33" s="389">
        <v>144196</v>
      </c>
      <c r="T33" s="389">
        <v>144488</v>
      </c>
      <c r="U33" s="389">
        <v>136640</v>
      </c>
      <c r="V33" s="389">
        <v>117133</v>
      </c>
      <c r="W33" s="389">
        <v>128364</v>
      </c>
      <c r="X33" s="389">
        <v>141690</v>
      </c>
      <c r="Y33" s="389">
        <v>156777</v>
      </c>
      <c r="Z33" s="389">
        <v>155063</v>
      </c>
      <c r="AA33" s="389">
        <v>159874</v>
      </c>
      <c r="AB33" s="389">
        <v>176995</v>
      </c>
      <c r="AC33" s="389">
        <v>162964</v>
      </c>
      <c r="AD33" s="389">
        <v>167389</v>
      </c>
      <c r="AE33" s="389">
        <v>162336</v>
      </c>
      <c r="AF33" s="389">
        <v>146505</v>
      </c>
      <c r="AG33" s="389">
        <v>142550</v>
      </c>
      <c r="AH33" s="389">
        <v>144860</v>
      </c>
      <c r="AI33" s="389">
        <v>147011</v>
      </c>
      <c r="AJ33" s="321">
        <f t="shared" si="2"/>
        <v>-3</v>
      </c>
      <c r="AK33" s="321">
        <f t="shared" si="2"/>
        <v>-9.8000000000000007</v>
      </c>
      <c r="AL33" s="321">
        <f t="shared" si="2"/>
        <v>-2.7</v>
      </c>
      <c r="AM33" s="321">
        <f t="shared" si="2"/>
        <v>1.6</v>
      </c>
      <c r="AN33" s="321">
        <f t="shared" si="2"/>
        <v>1.5</v>
      </c>
    </row>
    <row r="34" spans="1:40">
      <c r="A34" s="359">
        <v>382</v>
      </c>
      <c r="B34" s="358" t="s">
        <v>120</v>
      </c>
      <c r="C34" s="351">
        <v>133116</v>
      </c>
      <c r="D34" s="351">
        <v>138771</v>
      </c>
      <c r="E34" s="351">
        <v>145134</v>
      </c>
      <c r="F34" s="351">
        <v>132401</v>
      </c>
      <c r="G34" s="351">
        <v>142328</v>
      </c>
      <c r="H34" s="351">
        <v>162617</v>
      </c>
      <c r="I34" s="351">
        <v>156244</v>
      </c>
      <c r="J34" s="351">
        <v>152612</v>
      </c>
      <c r="K34" s="351">
        <v>148115</v>
      </c>
      <c r="L34" s="351">
        <v>134913</v>
      </c>
      <c r="M34" s="351">
        <v>130875</v>
      </c>
      <c r="N34" s="385">
        <v>131312</v>
      </c>
      <c r="O34" s="385">
        <v>128254</v>
      </c>
      <c r="P34" s="385">
        <v>124632</v>
      </c>
      <c r="Q34" s="385">
        <v>126765</v>
      </c>
      <c r="R34" s="385">
        <v>136200</v>
      </c>
      <c r="S34" s="389">
        <v>138290</v>
      </c>
      <c r="T34" s="389">
        <v>131674</v>
      </c>
      <c r="U34" s="389">
        <v>139107</v>
      </c>
      <c r="V34" s="389">
        <v>125152</v>
      </c>
      <c r="W34" s="389">
        <v>108264</v>
      </c>
      <c r="X34" s="389">
        <v>109699</v>
      </c>
      <c r="Y34" s="389">
        <v>129944</v>
      </c>
      <c r="Z34" s="389">
        <v>126620</v>
      </c>
      <c r="AA34" s="389">
        <v>145947</v>
      </c>
      <c r="AB34" s="389">
        <v>142726</v>
      </c>
      <c r="AC34" s="389">
        <v>139923</v>
      </c>
      <c r="AD34" s="389">
        <v>147307</v>
      </c>
      <c r="AE34" s="389">
        <v>156245</v>
      </c>
      <c r="AF34" s="389">
        <v>154032</v>
      </c>
      <c r="AG34" s="389">
        <v>154085</v>
      </c>
      <c r="AH34" s="389">
        <v>152657</v>
      </c>
      <c r="AI34" s="389">
        <v>155822</v>
      </c>
      <c r="AJ34" s="321">
        <f t="shared" si="2"/>
        <v>6.1</v>
      </c>
      <c r="AK34" s="321">
        <f t="shared" si="2"/>
        <v>-1.4</v>
      </c>
      <c r="AL34" s="321">
        <f t="shared" si="2"/>
        <v>0</v>
      </c>
      <c r="AM34" s="321">
        <f t="shared" si="2"/>
        <v>-0.9</v>
      </c>
      <c r="AN34" s="321">
        <f t="shared" si="2"/>
        <v>2.1</v>
      </c>
    </row>
    <row r="35" spans="1:40">
      <c r="A35" s="355">
        <v>4</v>
      </c>
      <c r="B35" s="361" t="s">
        <v>121</v>
      </c>
      <c r="C35" s="351">
        <v>935624</v>
      </c>
      <c r="D35" s="351">
        <v>1000739</v>
      </c>
      <c r="E35" s="351">
        <v>1000435</v>
      </c>
      <c r="F35" s="351">
        <v>1064175</v>
      </c>
      <c r="G35" s="351">
        <v>1069024</v>
      </c>
      <c r="H35" s="351">
        <v>1118785</v>
      </c>
      <c r="I35" s="351">
        <v>1180292</v>
      </c>
      <c r="J35" s="351">
        <v>1168959</v>
      </c>
      <c r="K35" s="351">
        <v>1135522</v>
      </c>
      <c r="L35" s="351">
        <v>1151481</v>
      </c>
      <c r="M35" s="351">
        <v>1150549</v>
      </c>
      <c r="N35" s="385">
        <v>1212508</v>
      </c>
      <c r="O35" s="385">
        <v>1179008</v>
      </c>
      <c r="P35" s="385">
        <v>1173088</v>
      </c>
      <c r="Q35" s="385">
        <v>1185382</v>
      </c>
      <c r="R35" s="385">
        <v>1177893</v>
      </c>
      <c r="S35" s="389">
        <v>1209362</v>
      </c>
      <c r="T35" s="389">
        <v>1184418</v>
      </c>
      <c r="U35" s="389">
        <v>1163714</v>
      </c>
      <c r="V35" s="389">
        <v>1086735</v>
      </c>
      <c r="W35" s="389">
        <v>1104350</v>
      </c>
      <c r="X35" s="389">
        <v>1053005</v>
      </c>
      <c r="Y35" s="389">
        <v>1062215</v>
      </c>
      <c r="Z35" s="389">
        <v>1073848</v>
      </c>
      <c r="AA35" s="389">
        <v>1080608</v>
      </c>
      <c r="AB35" s="389">
        <v>1077963</v>
      </c>
      <c r="AC35" s="389">
        <v>1121178</v>
      </c>
      <c r="AD35" s="389">
        <v>1180207</v>
      </c>
      <c r="AE35" s="389">
        <v>1164044</v>
      </c>
      <c r="AF35" s="389">
        <v>1147224</v>
      </c>
      <c r="AG35" s="389">
        <v>1106156</v>
      </c>
      <c r="AH35" s="389">
        <v>1113981</v>
      </c>
      <c r="AI35" s="389">
        <v>1130441</v>
      </c>
      <c r="AJ35" s="321">
        <f t="shared" si="2"/>
        <v>-1.4</v>
      </c>
      <c r="AK35" s="321">
        <f t="shared" si="2"/>
        <v>-1.4</v>
      </c>
      <c r="AL35" s="321">
        <f t="shared" si="2"/>
        <v>-3.6</v>
      </c>
      <c r="AM35" s="321">
        <f t="shared" si="2"/>
        <v>0.7</v>
      </c>
      <c r="AN35" s="321">
        <f t="shared" si="2"/>
        <v>1.5</v>
      </c>
    </row>
    <row r="36" spans="1:40">
      <c r="A36" s="355">
        <v>213</v>
      </c>
      <c r="B36" s="355" t="s">
        <v>225</v>
      </c>
      <c r="C36" s="351">
        <v>145886</v>
      </c>
      <c r="D36" s="351">
        <v>145240</v>
      </c>
      <c r="E36" s="351">
        <v>145215</v>
      </c>
      <c r="F36" s="351">
        <v>153541</v>
      </c>
      <c r="G36" s="351">
        <v>165012</v>
      </c>
      <c r="H36" s="351">
        <v>170277</v>
      </c>
      <c r="I36" s="351">
        <v>151504</v>
      </c>
      <c r="J36" s="351">
        <v>146524</v>
      </c>
      <c r="K36" s="351">
        <v>161014</v>
      </c>
      <c r="L36" s="351">
        <v>176014</v>
      </c>
      <c r="M36" s="351">
        <v>187205</v>
      </c>
      <c r="N36" s="385">
        <v>174835</v>
      </c>
      <c r="O36" s="385">
        <v>172424</v>
      </c>
      <c r="P36" s="385">
        <v>174722</v>
      </c>
      <c r="Q36" s="385">
        <v>166441</v>
      </c>
      <c r="R36" s="385">
        <v>159054</v>
      </c>
      <c r="S36" s="389">
        <v>163532</v>
      </c>
      <c r="T36" s="389">
        <v>164100</v>
      </c>
      <c r="U36" s="389">
        <v>154394</v>
      </c>
      <c r="V36" s="389">
        <v>145328</v>
      </c>
      <c r="W36" s="389">
        <v>146118</v>
      </c>
      <c r="X36" s="389">
        <v>124987</v>
      </c>
      <c r="Y36" s="389">
        <v>127027</v>
      </c>
      <c r="Z36" s="389">
        <v>133398</v>
      </c>
      <c r="AA36" s="389">
        <v>123238</v>
      </c>
      <c r="AB36" s="389">
        <v>130883</v>
      </c>
      <c r="AC36" s="389">
        <v>127873</v>
      </c>
      <c r="AD36" s="389">
        <v>127434</v>
      </c>
      <c r="AE36" s="389">
        <v>126383</v>
      </c>
      <c r="AF36" s="389">
        <v>130851</v>
      </c>
      <c r="AG36" s="389">
        <v>124015</v>
      </c>
      <c r="AH36" s="389">
        <v>119693</v>
      </c>
      <c r="AI36" s="389">
        <v>118069</v>
      </c>
      <c r="AJ36" s="321">
        <f t="shared" si="2"/>
        <v>-0.8</v>
      </c>
      <c r="AK36" s="321">
        <f t="shared" si="2"/>
        <v>3.5</v>
      </c>
      <c r="AL36" s="321">
        <f t="shared" si="2"/>
        <v>-5.2</v>
      </c>
      <c r="AM36" s="321">
        <f t="shared" si="2"/>
        <v>-3.5</v>
      </c>
      <c r="AN36" s="321">
        <f t="shared" si="2"/>
        <v>-1.4</v>
      </c>
    </row>
    <row r="37" spans="1:40">
      <c r="A37" s="355">
        <v>215</v>
      </c>
      <c r="B37" s="355" t="s">
        <v>226</v>
      </c>
      <c r="C37" s="351">
        <v>231941</v>
      </c>
      <c r="D37" s="351">
        <v>235496</v>
      </c>
      <c r="E37" s="351">
        <v>250791</v>
      </c>
      <c r="F37" s="351">
        <v>261849</v>
      </c>
      <c r="G37" s="351">
        <v>265938</v>
      </c>
      <c r="H37" s="351">
        <v>275577</v>
      </c>
      <c r="I37" s="351">
        <v>335619</v>
      </c>
      <c r="J37" s="351">
        <v>327069</v>
      </c>
      <c r="K37" s="351">
        <v>286708</v>
      </c>
      <c r="L37" s="351">
        <v>288003</v>
      </c>
      <c r="M37" s="351">
        <v>276283</v>
      </c>
      <c r="N37" s="385">
        <v>296367</v>
      </c>
      <c r="O37" s="385">
        <v>294592</v>
      </c>
      <c r="P37" s="385">
        <v>291287</v>
      </c>
      <c r="Q37" s="385">
        <v>289953</v>
      </c>
      <c r="R37" s="385">
        <v>288437</v>
      </c>
      <c r="S37" s="389">
        <v>285395</v>
      </c>
      <c r="T37" s="389">
        <v>285031</v>
      </c>
      <c r="U37" s="389">
        <v>277235</v>
      </c>
      <c r="V37" s="389">
        <v>261022</v>
      </c>
      <c r="W37" s="389">
        <v>263583</v>
      </c>
      <c r="X37" s="389">
        <v>251165</v>
      </c>
      <c r="Y37" s="389">
        <v>255342</v>
      </c>
      <c r="Z37" s="389">
        <v>267590</v>
      </c>
      <c r="AA37" s="389">
        <v>263037</v>
      </c>
      <c r="AB37" s="389">
        <v>276086</v>
      </c>
      <c r="AC37" s="389">
        <v>280480</v>
      </c>
      <c r="AD37" s="389">
        <v>289120</v>
      </c>
      <c r="AE37" s="389">
        <v>291643</v>
      </c>
      <c r="AF37" s="389">
        <v>288935</v>
      </c>
      <c r="AG37" s="389">
        <v>280656</v>
      </c>
      <c r="AH37" s="389">
        <v>284725</v>
      </c>
      <c r="AI37" s="389">
        <v>290556</v>
      </c>
      <c r="AJ37" s="321">
        <f t="shared" si="2"/>
        <v>0.9</v>
      </c>
      <c r="AK37" s="321">
        <f t="shared" si="2"/>
        <v>-0.9</v>
      </c>
      <c r="AL37" s="321">
        <f t="shared" si="2"/>
        <v>-2.9</v>
      </c>
      <c r="AM37" s="321">
        <f t="shared" si="2"/>
        <v>1.4</v>
      </c>
      <c r="AN37" s="321">
        <f t="shared" si="2"/>
        <v>2</v>
      </c>
    </row>
    <row r="38" spans="1:40">
      <c r="A38" s="359">
        <v>218</v>
      </c>
      <c r="B38" s="358" t="s">
        <v>122</v>
      </c>
      <c r="C38" s="351">
        <v>170073</v>
      </c>
      <c r="D38" s="351">
        <v>192219</v>
      </c>
      <c r="E38" s="351">
        <v>180223</v>
      </c>
      <c r="F38" s="351">
        <v>189691</v>
      </c>
      <c r="G38" s="351">
        <v>193482</v>
      </c>
      <c r="H38" s="351">
        <v>205803</v>
      </c>
      <c r="I38" s="351">
        <v>203938</v>
      </c>
      <c r="J38" s="351">
        <v>208851</v>
      </c>
      <c r="K38" s="351">
        <v>206642</v>
      </c>
      <c r="L38" s="351">
        <v>208745</v>
      </c>
      <c r="M38" s="351">
        <v>204340</v>
      </c>
      <c r="N38" s="385">
        <v>213399</v>
      </c>
      <c r="O38" s="385">
        <v>215711</v>
      </c>
      <c r="P38" s="385">
        <v>212992</v>
      </c>
      <c r="Q38" s="385">
        <v>221598</v>
      </c>
      <c r="R38" s="385">
        <v>218051</v>
      </c>
      <c r="S38" s="389">
        <v>227150</v>
      </c>
      <c r="T38" s="389">
        <v>222828</v>
      </c>
      <c r="U38" s="389">
        <v>226620</v>
      </c>
      <c r="V38" s="389">
        <v>206439</v>
      </c>
      <c r="W38" s="389">
        <v>210746</v>
      </c>
      <c r="X38" s="389">
        <v>205604</v>
      </c>
      <c r="Y38" s="389">
        <v>197559</v>
      </c>
      <c r="Z38" s="389">
        <v>209140</v>
      </c>
      <c r="AA38" s="389">
        <v>217294</v>
      </c>
      <c r="AB38" s="389">
        <v>225262</v>
      </c>
      <c r="AC38" s="389">
        <v>219405</v>
      </c>
      <c r="AD38" s="389">
        <v>232527</v>
      </c>
      <c r="AE38" s="389">
        <v>232893</v>
      </c>
      <c r="AF38" s="389">
        <v>235343</v>
      </c>
      <c r="AG38" s="389">
        <v>220359</v>
      </c>
      <c r="AH38" s="389">
        <v>228413</v>
      </c>
      <c r="AI38" s="389">
        <v>235951</v>
      </c>
      <c r="AJ38" s="321">
        <f t="shared" si="2"/>
        <v>0.2</v>
      </c>
      <c r="AK38" s="321">
        <f t="shared" si="2"/>
        <v>1.1000000000000001</v>
      </c>
      <c r="AL38" s="321">
        <f t="shared" si="2"/>
        <v>-6.4</v>
      </c>
      <c r="AM38" s="321">
        <f t="shared" si="2"/>
        <v>3.7</v>
      </c>
      <c r="AN38" s="321">
        <f t="shared" si="2"/>
        <v>3.3</v>
      </c>
    </row>
    <row r="39" spans="1:40">
      <c r="A39" s="359">
        <v>220</v>
      </c>
      <c r="B39" s="358" t="s">
        <v>123</v>
      </c>
      <c r="C39" s="351">
        <v>158944</v>
      </c>
      <c r="D39" s="351">
        <v>170743</v>
      </c>
      <c r="E39" s="351">
        <v>173625</v>
      </c>
      <c r="F39" s="351">
        <v>181520</v>
      </c>
      <c r="G39" s="351">
        <v>182048</v>
      </c>
      <c r="H39" s="351">
        <v>183014</v>
      </c>
      <c r="I39" s="351">
        <v>200179</v>
      </c>
      <c r="J39" s="351">
        <v>195792</v>
      </c>
      <c r="K39" s="351">
        <v>189769</v>
      </c>
      <c r="L39" s="351">
        <v>183302</v>
      </c>
      <c r="M39" s="351">
        <v>183093</v>
      </c>
      <c r="N39" s="385">
        <v>197564</v>
      </c>
      <c r="O39" s="385">
        <v>193034</v>
      </c>
      <c r="P39" s="385">
        <v>191571</v>
      </c>
      <c r="Q39" s="385">
        <v>198068</v>
      </c>
      <c r="R39" s="385">
        <v>197808</v>
      </c>
      <c r="S39" s="389">
        <v>199222</v>
      </c>
      <c r="T39" s="389">
        <v>199043</v>
      </c>
      <c r="U39" s="389">
        <v>195360</v>
      </c>
      <c r="V39" s="389">
        <v>187100</v>
      </c>
      <c r="W39" s="389">
        <v>183864</v>
      </c>
      <c r="X39" s="389">
        <v>182242</v>
      </c>
      <c r="Y39" s="389">
        <v>192377</v>
      </c>
      <c r="Z39" s="389">
        <v>188766</v>
      </c>
      <c r="AA39" s="389">
        <v>181595</v>
      </c>
      <c r="AB39" s="389">
        <v>177000</v>
      </c>
      <c r="AC39" s="389">
        <v>192175</v>
      </c>
      <c r="AD39" s="389">
        <v>211689</v>
      </c>
      <c r="AE39" s="389">
        <v>218228</v>
      </c>
      <c r="AF39" s="389">
        <v>214157</v>
      </c>
      <c r="AG39" s="389">
        <v>202657</v>
      </c>
      <c r="AH39" s="389">
        <v>201849</v>
      </c>
      <c r="AI39" s="389">
        <v>204595</v>
      </c>
      <c r="AJ39" s="321">
        <f t="shared" si="2"/>
        <v>3.1</v>
      </c>
      <c r="AK39" s="321">
        <f t="shared" si="2"/>
        <v>-1.9</v>
      </c>
      <c r="AL39" s="321">
        <f t="shared" si="2"/>
        <v>-5.4</v>
      </c>
      <c r="AM39" s="321">
        <f t="shared" si="2"/>
        <v>-0.4</v>
      </c>
      <c r="AN39" s="321">
        <f t="shared" si="2"/>
        <v>1.4</v>
      </c>
    </row>
    <row r="40" spans="1:40">
      <c r="A40" s="359">
        <v>228</v>
      </c>
      <c r="B40" s="358" t="s">
        <v>227</v>
      </c>
      <c r="C40" s="351">
        <v>178170</v>
      </c>
      <c r="D40" s="351">
        <v>198596</v>
      </c>
      <c r="E40" s="351">
        <v>188996</v>
      </c>
      <c r="F40" s="351">
        <v>212755</v>
      </c>
      <c r="G40" s="351">
        <v>197503</v>
      </c>
      <c r="H40" s="351">
        <v>216283</v>
      </c>
      <c r="I40" s="351">
        <v>220107</v>
      </c>
      <c r="J40" s="351">
        <v>221678</v>
      </c>
      <c r="K40" s="351">
        <v>223368</v>
      </c>
      <c r="L40" s="351">
        <v>230177</v>
      </c>
      <c r="M40" s="351">
        <v>233799</v>
      </c>
      <c r="N40" s="385">
        <v>260617</v>
      </c>
      <c r="O40" s="385">
        <v>234471</v>
      </c>
      <c r="P40" s="385">
        <v>233853</v>
      </c>
      <c r="Q40" s="385">
        <v>241595</v>
      </c>
      <c r="R40" s="385">
        <v>247382</v>
      </c>
      <c r="S40" s="389">
        <v>266704</v>
      </c>
      <c r="T40" s="389">
        <v>247176</v>
      </c>
      <c r="U40" s="389">
        <v>246104</v>
      </c>
      <c r="V40" s="389">
        <v>231472</v>
      </c>
      <c r="W40" s="389">
        <v>243010</v>
      </c>
      <c r="X40" s="389">
        <v>228947</v>
      </c>
      <c r="Y40" s="389">
        <v>230169</v>
      </c>
      <c r="Z40" s="389">
        <v>217525</v>
      </c>
      <c r="AA40" s="389">
        <v>237156</v>
      </c>
      <c r="AB40" s="389">
        <v>209440</v>
      </c>
      <c r="AC40" s="389">
        <v>240936</v>
      </c>
      <c r="AD40" s="389">
        <v>258003</v>
      </c>
      <c r="AE40" s="389">
        <v>235324</v>
      </c>
      <c r="AF40" s="389">
        <v>220206</v>
      </c>
      <c r="AG40" s="389">
        <v>219957</v>
      </c>
      <c r="AH40" s="389">
        <v>223915</v>
      </c>
      <c r="AI40" s="389">
        <v>228397</v>
      </c>
      <c r="AJ40" s="321">
        <f t="shared" si="2"/>
        <v>-8.8000000000000007</v>
      </c>
      <c r="AK40" s="321">
        <f t="shared" si="2"/>
        <v>-6.4</v>
      </c>
      <c r="AL40" s="321">
        <f t="shared" si="2"/>
        <v>-0.1</v>
      </c>
      <c r="AM40" s="321">
        <f t="shared" si="2"/>
        <v>1.8</v>
      </c>
      <c r="AN40" s="321">
        <f t="shared" si="2"/>
        <v>2</v>
      </c>
    </row>
    <row r="41" spans="1:40">
      <c r="A41" s="359">
        <v>365</v>
      </c>
      <c r="B41" s="358" t="s">
        <v>228</v>
      </c>
      <c r="C41" s="351">
        <v>50610</v>
      </c>
      <c r="D41" s="351">
        <v>58445</v>
      </c>
      <c r="E41" s="351">
        <v>61585</v>
      </c>
      <c r="F41" s="351">
        <v>64819</v>
      </c>
      <c r="G41" s="351">
        <v>65041</v>
      </c>
      <c r="H41" s="351">
        <v>67831</v>
      </c>
      <c r="I41" s="351">
        <v>68945</v>
      </c>
      <c r="J41" s="351">
        <v>69045</v>
      </c>
      <c r="K41" s="351">
        <v>68021</v>
      </c>
      <c r="L41" s="351">
        <v>65240</v>
      </c>
      <c r="M41" s="351">
        <v>65829</v>
      </c>
      <c r="N41" s="385">
        <v>69726</v>
      </c>
      <c r="O41" s="385">
        <v>68776</v>
      </c>
      <c r="P41" s="385">
        <v>68663</v>
      </c>
      <c r="Q41" s="385">
        <v>67727</v>
      </c>
      <c r="R41" s="385">
        <v>67161</v>
      </c>
      <c r="S41" s="389">
        <v>67359</v>
      </c>
      <c r="T41" s="389">
        <v>66240</v>
      </c>
      <c r="U41" s="389">
        <v>64001</v>
      </c>
      <c r="V41" s="389">
        <v>55374</v>
      </c>
      <c r="W41" s="389">
        <v>57029</v>
      </c>
      <c r="X41" s="389">
        <v>60060</v>
      </c>
      <c r="Y41" s="389">
        <v>59741</v>
      </c>
      <c r="Z41" s="389">
        <v>57429</v>
      </c>
      <c r="AA41" s="389">
        <v>58288</v>
      </c>
      <c r="AB41" s="389">
        <v>59292</v>
      </c>
      <c r="AC41" s="389">
        <v>60309</v>
      </c>
      <c r="AD41" s="389">
        <v>61434</v>
      </c>
      <c r="AE41" s="389">
        <v>59573</v>
      </c>
      <c r="AF41" s="389">
        <v>57732</v>
      </c>
      <c r="AG41" s="389">
        <v>58512</v>
      </c>
      <c r="AH41" s="389">
        <v>55386</v>
      </c>
      <c r="AI41" s="389">
        <v>52873</v>
      </c>
      <c r="AJ41" s="321">
        <f t="shared" si="2"/>
        <v>-3</v>
      </c>
      <c r="AK41" s="321">
        <f t="shared" si="2"/>
        <v>-3.1</v>
      </c>
      <c r="AL41" s="321">
        <f t="shared" si="2"/>
        <v>1.4</v>
      </c>
      <c r="AM41" s="321">
        <f t="shared" si="2"/>
        <v>-5.3</v>
      </c>
      <c r="AN41" s="321">
        <f t="shared" si="2"/>
        <v>-4.5</v>
      </c>
    </row>
    <row r="42" spans="1:40">
      <c r="A42" s="355">
        <v>5</v>
      </c>
      <c r="B42" s="361" t="s">
        <v>124</v>
      </c>
      <c r="C42" s="351">
        <v>2374944</v>
      </c>
      <c r="D42" s="351">
        <v>2532979</v>
      </c>
      <c r="E42" s="351">
        <v>2625167</v>
      </c>
      <c r="F42" s="351">
        <v>2626243</v>
      </c>
      <c r="G42" s="351">
        <v>2571499</v>
      </c>
      <c r="H42" s="351">
        <v>2636915</v>
      </c>
      <c r="I42" s="351">
        <v>2733950</v>
      </c>
      <c r="J42" s="351">
        <v>2713136</v>
      </c>
      <c r="K42" s="351">
        <v>2602948</v>
      </c>
      <c r="L42" s="351">
        <v>2482219</v>
      </c>
      <c r="M42" s="351">
        <v>2490309</v>
      </c>
      <c r="N42" s="385">
        <v>2476248</v>
      </c>
      <c r="O42" s="385">
        <v>2488978</v>
      </c>
      <c r="P42" s="385">
        <v>2486176</v>
      </c>
      <c r="Q42" s="385">
        <v>2540771</v>
      </c>
      <c r="R42" s="385">
        <v>2561104</v>
      </c>
      <c r="S42" s="389">
        <v>2601661</v>
      </c>
      <c r="T42" s="389">
        <v>2569687</v>
      </c>
      <c r="U42" s="389">
        <v>2637363</v>
      </c>
      <c r="V42" s="389">
        <v>2296376</v>
      </c>
      <c r="W42" s="389">
        <v>2445821</v>
      </c>
      <c r="X42" s="389">
        <v>2396254</v>
      </c>
      <c r="Y42" s="389">
        <v>2378171</v>
      </c>
      <c r="Z42" s="389">
        <v>2474039</v>
      </c>
      <c r="AA42" s="389">
        <v>2536883</v>
      </c>
      <c r="AB42" s="389">
        <v>2574274</v>
      </c>
      <c r="AC42" s="389">
        <v>2610836</v>
      </c>
      <c r="AD42" s="389">
        <v>2629053</v>
      </c>
      <c r="AE42" s="389">
        <v>2623483</v>
      </c>
      <c r="AF42" s="389">
        <v>2447303</v>
      </c>
      <c r="AG42" s="389">
        <v>2426892</v>
      </c>
      <c r="AH42" s="389">
        <v>2521470</v>
      </c>
      <c r="AI42" s="389">
        <v>2583223</v>
      </c>
      <c r="AJ42" s="321">
        <f t="shared" si="2"/>
        <v>-0.2</v>
      </c>
      <c r="AK42" s="321">
        <f t="shared" si="2"/>
        <v>-6.7</v>
      </c>
      <c r="AL42" s="321">
        <f t="shared" si="2"/>
        <v>-0.8</v>
      </c>
      <c r="AM42" s="321">
        <f t="shared" si="2"/>
        <v>3.9</v>
      </c>
      <c r="AN42" s="321">
        <f t="shared" si="2"/>
        <v>2.4</v>
      </c>
    </row>
    <row r="43" spans="1:40">
      <c r="A43" s="355">
        <v>201</v>
      </c>
      <c r="B43" s="355" t="s">
        <v>229</v>
      </c>
      <c r="C43" s="351">
        <v>2200151</v>
      </c>
      <c r="D43" s="351">
        <v>2357572</v>
      </c>
      <c r="E43" s="351">
        <v>2442276</v>
      </c>
      <c r="F43" s="351">
        <v>2432534</v>
      </c>
      <c r="G43" s="351">
        <v>2381390</v>
      </c>
      <c r="H43" s="351">
        <v>2428577</v>
      </c>
      <c r="I43" s="351">
        <v>2519569</v>
      </c>
      <c r="J43" s="351">
        <v>2500257</v>
      </c>
      <c r="K43" s="351">
        <v>2391035</v>
      </c>
      <c r="L43" s="351">
        <v>2280901</v>
      </c>
      <c r="M43" s="351">
        <v>2283715</v>
      </c>
      <c r="N43" s="385">
        <v>2255227</v>
      </c>
      <c r="O43" s="385">
        <v>2267772</v>
      </c>
      <c r="P43" s="385">
        <v>2259363</v>
      </c>
      <c r="Q43" s="385">
        <v>2305346</v>
      </c>
      <c r="R43" s="385">
        <v>2336111</v>
      </c>
      <c r="S43" s="389">
        <v>2376427</v>
      </c>
      <c r="T43" s="389">
        <v>2349349</v>
      </c>
      <c r="U43" s="389">
        <v>2421225</v>
      </c>
      <c r="V43" s="389">
        <v>2101379</v>
      </c>
      <c r="W43" s="389">
        <v>2238499</v>
      </c>
      <c r="X43" s="389">
        <v>2192627</v>
      </c>
      <c r="Y43" s="389">
        <v>2176761</v>
      </c>
      <c r="Z43" s="389">
        <v>2263384</v>
      </c>
      <c r="AA43" s="389">
        <v>2326499</v>
      </c>
      <c r="AB43" s="389">
        <v>2368352</v>
      </c>
      <c r="AC43" s="389">
        <v>2388757</v>
      </c>
      <c r="AD43" s="389">
        <v>2398808</v>
      </c>
      <c r="AE43" s="389">
        <v>2389189</v>
      </c>
      <c r="AF43" s="389">
        <v>2235533</v>
      </c>
      <c r="AG43" s="389">
        <v>2213901</v>
      </c>
      <c r="AH43" s="389">
        <v>2289671</v>
      </c>
      <c r="AI43" s="389">
        <v>2341258</v>
      </c>
      <c r="AJ43" s="321">
        <f t="shared" si="2"/>
        <v>-0.4</v>
      </c>
      <c r="AK43" s="321">
        <f t="shared" si="2"/>
        <v>-6.4</v>
      </c>
      <c r="AL43" s="321">
        <f t="shared" si="2"/>
        <v>-1</v>
      </c>
      <c r="AM43" s="321">
        <f t="shared" si="2"/>
        <v>3.4</v>
      </c>
      <c r="AN43" s="321">
        <f t="shared" si="2"/>
        <v>2.2999999999999998</v>
      </c>
    </row>
    <row r="44" spans="1:40">
      <c r="A44" s="359">
        <v>442</v>
      </c>
      <c r="B44" s="358" t="s">
        <v>125</v>
      </c>
      <c r="C44" s="351">
        <v>32159</v>
      </c>
      <c r="D44" s="351">
        <v>33981</v>
      </c>
      <c r="E44" s="351">
        <v>32859</v>
      </c>
      <c r="F44" s="351">
        <v>33421</v>
      </c>
      <c r="G44" s="351">
        <v>36623</v>
      </c>
      <c r="H44" s="351">
        <v>37393</v>
      </c>
      <c r="I44" s="351">
        <v>39354</v>
      </c>
      <c r="J44" s="351">
        <v>38419</v>
      </c>
      <c r="K44" s="351">
        <v>39913</v>
      </c>
      <c r="L44" s="351">
        <v>37094</v>
      </c>
      <c r="M44" s="351">
        <v>37393</v>
      </c>
      <c r="N44" s="385">
        <v>37749</v>
      </c>
      <c r="O44" s="385">
        <v>38215</v>
      </c>
      <c r="P44" s="385">
        <v>39245</v>
      </c>
      <c r="Q44" s="385">
        <v>42687</v>
      </c>
      <c r="R44" s="385">
        <v>42671</v>
      </c>
      <c r="S44" s="389">
        <v>43112</v>
      </c>
      <c r="T44" s="389">
        <v>40452</v>
      </c>
      <c r="U44" s="389">
        <v>38399</v>
      </c>
      <c r="V44" s="389">
        <v>33313</v>
      </c>
      <c r="W44" s="389">
        <v>31466</v>
      </c>
      <c r="X44" s="389">
        <v>29396</v>
      </c>
      <c r="Y44" s="389">
        <v>31967</v>
      </c>
      <c r="Z44" s="389">
        <v>31968</v>
      </c>
      <c r="AA44" s="389">
        <v>30936</v>
      </c>
      <c r="AB44" s="389">
        <v>29465</v>
      </c>
      <c r="AC44" s="389">
        <v>32000</v>
      </c>
      <c r="AD44" s="389">
        <v>32079</v>
      </c>
      <c r="AE44" s="389">
        <v>32793</v>
      </c>
      <c r="AF44" s="389">
        <v>33587</v>
      </c>
      <c r="AG44" s="389">
        <v>33707</v>
      </c>
      <c r="AH44" s="389">
        <v>32936</v>
      </c>
      <c r="AI44" s="389">
        <v>32154</v>
      </c>
      <c r="AJ44" s="321">
        <f t="shared" si="2"/>
        <v>2.2000000000000002</v>
      </c>
      <c r="AK44" s="321">
        <f t="shared" si="2"/>
        <v>2.4</v>
      </c>
      <c r="AL44" s="321">
        <f t="shared" si="2"/>
        <v>0.4</v>
      </c>
      <c r="AM44" s="321">
        <f t="shared" si="2"/>
        <v>-2.2999999999999998</v>
      </c>
      <c r="AN44" s="321">
        <f t="shared" si="2"/>
        <v>-2.4</v>
      </c>
    </row>
    <row r="45" spans="1:40">
      <c r="A45" s="359">
        <v>443</v>
      </c>
      <c r="B45" s="358" t="s">
        <v>126</v>
      </c>
      <c r="C45" s="351">
        <v>112490</v>
      </c>
      <c r="D45" s="351">
        <v>110571</v>
      </c>
      <c r="E45" s="351">
        <v>115837</v>
      </c>
      <c r="F45" s="351">
        <v>121814</v>
      </c>
      <c r="G45" s="351">
        <v>118420</v>
      </c>
      <c r="H45" s="351">
        <v>134243</v>
      </c>
      <c r="I45" s="351">
        <v>139869</v>
      </c>
      <c r="J45" s="351">
        <v>136826</v>
      </c>
      <c r="K45" s="351">
        <v>134585</v>
      </c>
      <c r="L45" s="351">
        <v>127323</v>
      </c>
      <c r="M45" s="351">
        <v>130972</v>
      </c>
      <c r="N45" s="385">
        <v>145781</v>
      </c>
      <c r="O45" s="385">
        <v>147109</v>
      </c>
      <c r="P45" s="385">
        <v>152090</v>
      </c>
      <c r="Q45" s="385">
        <v>157347</v>
      </c>
      <c r="R45" s="385">
        <v>146382</v>
      </c>
      <c r="S45" s="389">
        <v>146489</v>
      </c>
      <c r="T45" s="389">
        <v>146000</v>
      </c>
      <c r="U45" s="389">
        <v>144594</v>
      </c>
      <c r="V45" s="389">
        <v>129489</v>
      </c>
      <c r="W45" s="389">
        <v>145359</v>
      </c>
      <c r="X45" s="389">
        <v>144870</v>
      </c>
      <c r="Y45" s="389">
        <v>141643</v>
      </c>
      <c r="Z45" s="389">
        <v>149786</v>
      </c>
      <c r="AA45" s="389">
        <v>149836</v>
      </c>
      <c r="AB45" s="389">
        <v>143939</v>
      </c>
      <c r="AC45" s="389">
        <v>157745</v>
      </c>
      <c r="AD45" s="389">
        <v>164606</v>
      </c>
      <c r="AE45" s="389">
        <v>167609</v>
      </c>
      <c r="AF45" s="389">
        <v>144082</v>
      </c>
      <c r="AG45" s="389">
        <v>143646</v>
      </c>
      <c r="AH45" s="389">
        <v>163753</v>
      </c>
      <c r="AI45" s="389">
        <v>175375</v>
      </c>
      <c r="AJ45" s="321">
        <f t="shared" si="2"/>
        <v>1.8</v>
      </c>
      <c r="AK45" s="321">
        <f t="shared" si="2"/>
        <v>-14</v>
      </c>
      <c r="AL45" s="321">
        <f t="shared" si="2"/>
        <v>-0.3</v>
      </c>
      <c r="AM45" s="321">
        <f t="shared" si="2"/>
        <v>14</v>
      </c>
      <c r="AN45" s="321">
        <f t="shared" si="2"/>
        <v>7.1</v>
      </c>
    </row>
    <row r="46" spans="1:40">
      <c r="A46" s="359">
        <v>446</v>
      </c>
      <c r="B46" s="358" t="s">
        <v>230</v>
      </c>
      <c r="C46" s="351">
        <v>30144</v>
      </c>
      <c r="D46" s="351">
        <v>30855</v>
      </c>
      <c r="E46" s="351">
        <v>34195</v>
      </c>
      <c r="F46" s="351">
        <v>38474</v>
      </c>
      <c r="G46" s="351">
        <v>35066</v>
      </c>
      <c r="H46" s="351">
        <v>36702</v>
      </c>
      <c r="I46" s="351">
        <v>35158</v>
      </c>
      <c r="J46" s="351">
        <v>37634</v>
      </c>
      <c r="K46" s="351">
        <v>37415</v>
      </c>
      <c r="L46" s="351">
        <v>36901</v>
      </c>
      <c r="M46" s="351">
        <v>38229</v>
      </c>
      <c r="N46" s="385">
        <v>37491</v>
      </c>
      <c r="O46" s="385">
        <v>35882</v>
      </c>
      <c r="P46" s="385">
        <v>35478</v>
      </c>
      <c r="Q46" s="385">
        <v>35391</v>
      </c>
      <c r="R46" s="385">
        <v>35940</v>
      </c>
      <c r="S46" s="389">
        <v>35633</v>
      </c>
      <c r="T46" s="389">
        <v>33886</v>
      </c>
      <c r="U46" s="389">
        <v>33145</v>
      </c>
      <c r="V46" s="389">
        <v>32195</v>
      </c>
      <c r="W46" s="389">
        <v>30497</v>
      </c>
      <c r="X46" s="389">
        <v>29361</v>
      </c>
      <c r="Y46" s="389">
        <v>27800</v>
      </c>
      <c r="Z46" s="389">
        <v>28901</v>
      </c>
      <c r="AA46" s="389">
        <v>29612</v>
      </c>
      <c r="AB46" s="389">
        <v>32518</v>
      </c>
      <c r="AC46" s="389">
        <v>32334</v>
      </c>
      <c r="AD46" s="389">
        <v>33560</v>
      </c>
      <c r="AE46" s="389">
        <v>33892</v>
      </c>
      <c r="AF46" s="389">
        <v>34101</v>
      </c>
      <c r="AG46" s="389">
        <v>35638</v>
      </c>
      <c r="AH46" s="389">
        <v>35110</v>
      </c>
      <c r="AI46" s="389">
        <v>34436</v>
      </c>
      <c r="AJ46" s="321">
        <f t="shared" si="2"/>
        <v>1</v>
      </c>
      <c r="AK46" s="321">
        <f t="shared" si="2"/>
        <v>0.6</v>
      </c>
      <c r="AL46" s="321">
        <f t="shared" si="2"/>
        <v>4.5</v>
      </c>
      <c r="AM46" s="321">
        <f t="shared" si="2"/>
        <v>-1.5</v>
      </c>
      <c r="AN46" s="321">
        <f t="shared" si="2"/>
        <v>-1.9</v>
      </c>
    </row>
    <row r="47" spans="1:40">
      <c r="A47" s="355">
        <v>6</v>
      </c>
      <c r="B47" s="361" t="s">
        <v>127</v>
      </c>
      <c r="C47" s="351">
        <v>841062</v>
      </c>
      <c r="D47" s="351">
        <v>924502</v>
      </c>
      <c r="E47" s="351">
        <v>920204</v>
      </c>
      <c r="F47" s="351">
        <v>987501</v>
      </c>
      <c r="G47" s="351">
        <v>1003328</v>
      </c>
      <c r="H47" s="351">
        <v>1069716</v>
      </c>
      <c r="I47" s="351">
        <v>1091352</v>
      </c>
      <c r="J47" s="351">
        <v>1076205</v>
      </c>
      <c r="K47" s="351">
        <v>1056198</v>
      </c>
      <c r="L47" s="351">
        <v>1076206</v>
      </c>
      <c r="M47" s="351">
        <v>1064573</v>
      </c>
      <c r="N47" s="385">
        <v>1102427</v>
      </c>
      <c r="O47" s="385">
        <v>1090223</v>
      </c>
      <c r="P47" s="385">
        <v>1049339</v>
      </c>
      <c r="Q47" s="385">
        <v>1035054</v>
      </c>
      <c r="R47" s="385">
        <v>1001075</v>
      </c>
      <c r="S47" s="389">
        <v>1006044</v>
      </c>
      <c r="T47" s="389">
        <v>990384</v>
      </c>
      <c r="U47" s="389">
        <v>949452</v>
      </c>
      <c r="V47" s="389">
        <v>894402</v>
      </c>
      <c r="W47" s="389">
        <v>925760</v>
      </c>
      <c r="X47" s="389">
        <v>919343</v>
      </c>
      <c r="Y47" s="389">
        <v>940343</v>
      </c>
      <c r="Z47" s="389">
        <v>918670</v>
      </c>
      <c r="AA47" s="389">
        <v>955492</v>
      </c>
      <c r="AB47" s="389">
        <v>979704</v>
      </c>
      <c r="AC47" s="389">
        <v>986509</v>
      </c>
      <c r="AD47" s="389">
        <v>1030142</v>
      </c>
      <c r="AE47" s="389">
        <v>1046515</v>
      </c>
      <c r="AF47" s="389">
        <v>1021671</v>
      </c>
      <c r="AG47" s="389">
        <v>983509</v>
      </c>
      <c r="AH47" s="389">
        <v>991489</v>
      </c>
      <c r="AI47" s="389">
        <v>1005489</v>
      </c>
      <c r="AJ47" s="321">
        <f t="shared" si="2"/>
        <v>1.6</v>
      </c>
      <c r="AK47" s="321">
        <f t="shared" si="2"/>
        <v>-2.4</v>
      </c>
      <c r="AL47" s="321">
        <f t="shared" si="2"/>
        <v>-3.7</v>
      </c>
      <c r="AM47" s="321">
        <f t="shared" si="2"/>
        <v>0.8</v>
      </c>
      <c r="AN47" s="321">
        <f t="shared" si="2"/>
        <v>1.4</v>
      </c>
    </row>
    <row r="48" spans="1:40">
      <c r="A48" s="359">
        <v>208</v>
      </c>
      <c r="B48" s="358" t="s">
        <v>128</v>
      </c>
      <c r="C48" s="351">
        <v>123502</v>
      </c>
      <c r="D48" s="351">
        <v>129004</v>
      </c>
      <c r="E48" s="351">
        <v>129729</v>
      </c>
      <c r="F48" s="351">
        <v>145566</v>
      </c>
      <c r="G48" s="351">
        <v>150973</v>
      </c>
      <c r="H48" s="351">
        <v>162288</v>
      </c>
      <c r="I48" s="351">
        <v>165363</v>
      </c>
      <c r="J48" s="351">
        <v>154403</v>
      </c>
      <c r="K48" s="351">
        <v>150187</v>
      </c>
      <c r="L48" s="351">
        <v>187404</v>
      </c>
      <c r="M48" s="351">
        <v>158053</v>
      </c>
      <c r="N48" s="385">
        <v>146960</v>
      </c>
      <c r="O48" s="385">
        <v>119487</v>
      </c>
      <c r="P48" s="385">
        <v>109171</v>
      </c>
      <c r="Q48" s="385">
        <v>112811</v>
      </c>
      <c r="R48" s="385">
        <v>129330</v>
      </c>
      <c r="S48" s="389">
        <v>136901</v>
      </c>
      <c r="T48" s="389">
        <v>134893</v>
      </c>
      <c r="U48" s="389">
        <v>130771</v>
      </c>
      <c r="V48" s="389">
        <v>125546</v>
      </c>
      <c r="W48" s="389">
        <v>122743</v>
      </c>
      <c r="X48" s="389">
        <v>111099</v>
      </c>
      <c r="Y48" s="389">
        <v>113933</v>
      </c>
      <c r="Z48" s="389">
        <v>114914</v>
      </c>
      <c r="AA48" s="389">
        <v>137763</v>
      </c>
      <c r="AB48" s="389">
        <v>179842</v>
      </c>
      <c r="AC48" s="389">
        <v>140421</v>
      </c>
      <c r="AD48" s="389">
        <v>145522</v>
      </c>
      <c r="AE48" s="389">
        <v>170999</v>
      </c>
      <c r="AF48" s="389">
        <v>155574</v>
      </c>
      <c r="AG48" s="389">
        <v>147509</v>
      </c>
      <c r="AH48" s="389">
        <v>144570</v>
      </c>
      <c r="AI48" s="389">
        <v>144380</v>
      </c>
      <c r="AJ48" s="321">
        <f t="shared" si="2"/>
        <v>17.5</v>
      </c>
      <c r="AK48" s="321">
        <f t="shared" si="2"/>
        <v>-9</v>
      </c>
      <c r="AL48" s="321">
        <f t="shared" si="2"/>
        <v>-5.2</v>
      </c>
      <c r="AM48" s="321">
        <f t="shared" si="2"/>
        <v>-2</v>
      </c>
      <c r="AN48" s="321">
        <f t="shared" si="2"/>
        <v>-0.1</v>
      </c>
    </row>
    <row r="49" spans="1:40">
      <c r="A49" s="359">
        <v>212</v>
      </c>
      <c r="B49" s="358" t="s">
        <v>129</v>
      </c>
      <c r="C49" s="351">
        <v>169189</v>
      </c>
      <c r="D49" s="351">
        <v>185876</v>
      </c>
      <c r="E49" s="351">
        <v>187920</v>
      </c>
      <c r="F49" s="351">
        <v>191383</v>
      </c>
      <c r="G49" s="351">
        <v>192841</v>
      </c>
      <c r="H49" s="351">
        <v>218497</v>
      </c>
      <c r="I49" s="351">
        <v>221688</v>
      </c>
      <c r="J49" s="351">
        <v>216867</v>
      </c>
      <c r="K49" s="351">
        <v>212720</v>
      </c>
      <c r="L49" s="351">
        <v>210885</v>
      </c>
      <c r="M49" s="351">
        <v>224209</v>
      </c>
      <c r="N49" s="385">
        <v>210492</v>
      </c>
      <c r="O49" s="385">
        <v>214532</v>
      </c>
      <c r="P49" s="385">
        <v>212264</v>
      </c>
      <c r="Q49" s="385">
        <v>213674</v>
      </c>
      <c r="R49" s="385">
        <v>206760</v>
      </c>
      <c r="S49" s="389">
        <v>200811</v>
      </c>
      <c r="T49" s="389">
        <v>191423</v>
      </c>
      <c r="U49" s="389">
        <v>183894</v>
      </c>
      <c r="V49" s="389">
        <v>186251</v>
      </c>
      <c r="W49" s="389">
        <v>200656</v>
      </c>
      <c r="X49" s="389">
        <v>203034</v>
      </c>
      <c r="Y49" s="389">
        <v>212404</v>
      </c>
      <c r="Z49" s="389">
        <v>213087</v>
      </c>
      <c r="AA49" s="389">
        <v>213500</v>
      </c>
      <c r="AB49" s="389">
        <v>224749</v>
      </c>
      <c r="AC49" s="389">
        <v>238910</v>
      </c>
      <c r="AD49" s="389">
        <v>251548</v>
      </c>
      <c r="AE49" s="389">
        <v>246433</v>
      </c>
      <c r="AF49" s="389">
        <v>233954</v>
      </c>
      <c r="AG49" s="389">
        <v>230798</v>
      </c>
      <c r="AH49" s="389">
        <v>233409</v>
      </c>
      <c r="AI49" s="389">
        <v>238887</v>
      </c>
      <c r="AJ49" s="321">
        <f t="shared" si="2"/>
        <v>-2</v>
      </c>
      <c r="AK49" s="321">
        <f t="shared" si="2"/>
        <v>-5.0999999999999996</v>
      </c>
      <c r="AL49" s="321">
        <f t="shared" si="2"/>
        <v>-1.3</v>
      </c>
      <c r="AM49" s="321">
        <f t="shared" si="2"/>
        <v>1.1000000000000001</v>
      </c>
      <c r="AN49" s="321">
        <f t="shared" si="2"/>
        <v>2.2999999999999998</v>
      </c>
    </row>
    <row r="50" spans="1:40">
      <c r="A50" s="359">
        <v>227</v>
      </c>
      <c r="B50" s="358" t="s">
        <v>231</v>
      </c>
      <c r="C50" s="351">
        <v>115172</v>
      </c>
      <c r="D50" s="351">
        <v>126453</v>
      </c>
      <c r="E50" s="351">
        <v>130705</v>
      </c>
      <c r="F50" s="351">
        <v>137036</v>
      </c>
      <c r="G50" s="351">
        <v>140088</v>
      </c>
      <c r="H50" s="351">
        <v>148395</v>
      </c>
      <c r="I50" s="351">
        <v>148065</v>
      </c>
      <c r="J50" s="351">
        <v>147174</v>
      </c>
      <c r="K50" s="351">
        <v>139506</v>
      </c>
      <c r="L50" s="351">
        <v>132842</v>
      </c>
      <c r="M50" s="351">
        <v>142324</v>
      </c>
      <c r="N50" s="385">
        <v>143405</v>
      </c>
      <c r="O50" s="385">
        <v>144775</v>
      </c>
      <c r="P50" s="385">
        <v>138447</v>
      </c>
      <c r="Q50" s="385">
        <v>136162</v>
      </c>
      <c r="R50" s="385">
        <v>131981</v>
      </c>
      <c r="S50" s="389">
        <v>129972</v>
      </c>
      <c r="T50" s="389">
        <v>128632</v>
      </c>
      <c r="U50" s="389">
        <v>120253</v>
      </c>
      <c r="V50" s="389">
        <v>114718</v>
      </c>
      <c r="W50" s="389">
        <v>112134</v>
      </c>
      <c r="X50" s="389">
        <v>108781</v>
      </c>
      <c r="Y50" s="389">
        <v>112700</v>
      </c>
      <c r="Z50" s="389">
        <v>112143</v>
      </c>
      <c r="AA50" s="389">
        <v>111994</v>
      </c>
      <c r="AB50" s="389">
        <v>112136</v>
      </c>
      <c r="AC50" s="389">
        <v>112093</v>
      </c>
      <c r="AD50" s="389">
        <v>111463</v>
      </c>
      <c r="AE50" s="389">
        <v>114020</v>
      </c>
      <c r="AF50" s="389">
        <v>117643</v>
      </c>
      <c r="AG50" s="389">
        <v>114497</v>
      </c>
      <c r="AH50" s="389">
        <v>116521</v>
      </c>
      <c r="AI50" s="389">
        <v>118030</v>
      </c>
      <c r="AJ50" s="321">
        <f t="shared" si="2"/>
        <v>2.2999999999999998</v>
      </c>
      <c r="AK50" s="321">
        <f t="shared" si="2"/>
        <v>3.2</v>
      </c>
      <c r="AL50" s="321">
        <f t="shared" si="2"/>
        <v>-2.7</v>
      </c>
      <c r="AM50" s="321">
        <f t="shared" si="2"/>
        <v>1.8</v>
      </c>
      <c r="AN50" s="321">
        <f t="shared" si="2"/>
        <v>1.3</v>
      </c>
    </row>
    <row r="51" spans="1:40">
      <c r="A51" s="359">
        <v>229</v>
      </c>
      <c r="B51" s="358" t="s">
        <v>232</v>
      </c>
      <c r="C51" s="351">
        <v>245038</v>
      </c>
      <c r="D51" s="351">
        <v>260121</v>
      </c>
      <c r="E51" s="351">
        <v>275889</v>
      </c>
      <c r="F51" s="351">
        <v>294134</v>
      </c>
      <c r="G51" s="351">
        <v>293129</v>
      </c>
      <c r="H51" s="351">
        <v>305312</v>
      </c>
      <c r="I51" s="351">
        <v>302839</v>
      </c>
      <c r="J51" s="351">
        <v>304732</v>
      </c>
      <c r="K51" s="351">
        <v>291115</v>
      </c>
      <c r="L51" s="351">
        <v>290580</v>
      </c>
      <c r="M51" s="351">
        <v>287131</v>
      </c>
      <c r="N51" s="385">
        <v>349113</v>
      </c>
      <c r="O51" s="385">
        <v>352966</v>
      </c>
      <c r="P51" s="385">
        <v>344391</v>
      </c>
      <c r="Q51" s="385">
        <v>331582</v>
      </c>
      <c r="R51" s="385">
        <v>310271</v>
      </c>
      <c r="S51" s="389">
        <v>319824</v>
      </c>
      <c r="T51" s="389">
        <v>316154</v>
      </c>
      <c r="U51" s="389">
        <v>313921</v>
      </c>
      <c r="V51" s="389">
        <v>278735</v>
      </c>
      <c r="W51" s="389">
        <v>292854</v>
      </c>
      <c r="X51" s="389">
        <v>301904</v>
      </c>
      <c r="Y51" s="389">
        <v>309077</v>
      </c>
      <c r="Z51" s="389">
        <v>301155</v>
      </c>
      <c r="AA51" s="389">
        <v>301407</v>
      </c>
      <c r="AB51" s="389">
        <v>308340</v>
      </c>
      <c r="AC51" s="389">
        <v>314988</v>
      </c>
      <c r="AD51" s="389">
        <v>324029</v>
      </c>
      <c r="AE51" s="389">
        <v>314754</v>
      </c>
      <c r="AF51" s="389">
        <v>305843</v>
      </c>
      <c r="AG51" s="389">
        <v>287238</v>
      </c>
      <c r="AH51" s="389">
        <v>291333</v>
      </c>
      <c r="AI51" s="389">
        <v>295175</v>
      </c>
      <c r="AJ51" s="321">
        <f t="shared" si="2"/>
        <v>-2.9</v>
      </c>
      <c r="AK51" s="321">
        <f t="shared" si="2"/>
        <v>-2.8</v>
      </c>
      <c r="AL51" s="321">
        <f t="shared" si="2"/>
        <v>-6.1</v>
      </c>
      <c r="AM51" s="321">
        <f t="shared" si="2"/>
        <v>1.4</v>
      </c>
      <c r="AN51" s="321">
        <f t="shared" si="2"/>
        <v>1.3</v>
      </c>
    </row>
    <row r="52" spans="1:40">
      <c r="A52" s="359">
        <v>464</v>
      </c>
      <c r="B52" s="358" t="s">
        <v>130</v>
      </c>
      <c r="C52" s="351">
        <v>91720</v>
      </c>
      <c r="D52" s="351">
        <v>91360</v>
      </c>
      <c r="E52" s="351">
        <v>87170</v>
      </c>
      <c r="F52" s="351">
        <v>105402</v>
      </c>
      <c r="G52" s="351">
        <v>111242</v>
      </c>
      <c r="H52" s="351">
        <v>115347</v>
      </c>
      <c r="I52" s="351">
        <v>122461</v>
      </c>
      <c r="J52" s="351">
        <v>129819</v>
      </c>
      <c r="K52" s="351">
        <v>136887</v>
      </c>
      <c r="L52" s="351">
        <v>135043</v>
      </c>
      <c r="M52" s="351">
        <v>133337</v>
      </c>
      <c r="N52" s="385">
        <v>128712</v>
      </c>
      <c r="O52" s="385">
        <v>135469</v>
      </c>
      <c r="P52" s="385">
        <v>126168</v>
      </c>
      <c r="Q52" s="385">
        <v>121209</v>
      </c>
      <c r="R52" s="385">
        <v>111152</v>
      </c>
      <c r="S52" s="389">
        <v>108459</v>
      </c>
      <c r="T52" s="389">
        <v>111068</v>
      </c>
      <c r="U52" s="389">
        <v>97612</v>
      </c>
      <c r="V52" s="389">
        <v>90362</v>
      </c>
      <c r="W52" s="389">
        <v>97580</v>
      </c>
      <c r="X52" s="389">
        <v>100040</v>
      </c>
      <c r="Y52" s="389">
        <v>98577</v>
      </c>
      <c r="Z52" s="389">
        <v>83634</v>
      </c>
      <c r="AA52" s="389">
        <v>91738</v>
      </c>
      <c r="AB52" s="389">
        <v>55288</v>
      </c>
      <c r="AC52" s="389">
        <v>75906</v>
      </c>
      <c r="AD52" s="389">
        <v>93718</v>
      </c>
      <c r="AE52" s="389">
        <v>95726</v>
      </c>
      <c r="AF52" s="389">
        <v>99364</v>
      </c>
      <c r="AG52" s="389">
        <v>97498</v>
      </c>
      <c r="AH52" s="389">
        <v>100369</v>
      </c>
      <c r="AI52" s="389">
        <v>102888</v>
      </c>
      <c r="AJ52" s="321">
        <f t="shared" si="2"/>
        <v>2.1</v>
      </c>
      <c r="AK52" s="321">
        <f t="shared" si="2"/>
        <v>3.8</v>
      </c>
      <c r="AL52" s="321">
        <f t="shared" si="2"/>
        <v>-1.9</v>
      </c>
      <c r="AM52" s="321">
        <f t="shared" si="2"/>
        <v>2.9</v>
      </c>
      <c r="AN52" s="321">
        <f t="shared" si="2"/>
        <v>2.5</v>
      </c>
    </row>
    <row r="53" spans="1:40">
      <c r="A53" s="359">
        <v>481</v>
      </c>
      <c r="B53" s="358" t="s">
        <v>131</v>
      </c>
      <c r="C53" s="351">
        <v>41026</v>
      </c>
      <c r="D53" s="351">
        <v>44843</v>
      </c>
      <c r="E53" s="351">
        <v>48010</v>
      </c>
      <c r="F53" s="351">
        <v>48081</v>
      </c>
      <c r="G53" s="351">
        <v>47301</v>
      </c>
      <c r="H53" s="351">
        <v>51802</v>
      </c>
      <c r="I53" s="351">
        <v>55103</v>
      </c>
      <c r="J53" s="351">
        <v>51113</v>
      </c>
      <c r="K53" s="351">
        <v>54498</v>
      </c>
      <c r="L53" s="351">
        <v>49609</v>
      </c>
      <c r="M53" s="351">
        <v>52457</v>
      </c>
      <c r="N53" s="385">
        <v>54614</v>
      </c>
      <c r="O53" s="385">
        <v>51123</v>
      </c>
      <c r="P53" s="385">
        <v>49449</v>
      </c>
      <c r="Q53" s="385">
        <v>50528</v>
      </c>
      <c r="R53" s="385">
        <v>48472</v>
      </c>
      <c r="S53" s="389">
        <v>47179</v>
      </c>
      <c r="T53" s="389">
        <v>47641</v>
      </c>
      <c r="U53" s="389">
        <v>44295</v>
      </c>
      <c r="V53" s="389">
        <v>41424</v>
      </c>
      <c r="W53" s="389">
        <v>41128</v>
      </c>
      <c r="X53" s="389">
        <v>38475</v>
      </c>
      <c r="Y53" s="389">
        <v>39186</v>
      </c>
      <c r="Z53" s="389">
        <v>39432</v>
      </c>
      <c r="AA53" s="389">
        <v>44650</v>
      </c>
      <c r="AB53" s="389">
        <v>44874</v>
      </c>
      <c r="AC53" s="389">
        <v>50296</v>
      </c>
      <c r="AD53" s="389">
        <v>49148</v>
      </c>
      <c r="AE53" s="389">
        <v>49412</v>
      </c>
      <c r="AF53" s="389">
        <v>51560</v>
      </c>
      <c r="AG53" s="389">
        <v>49709</v>
      </c>
      <c r="AH53" s="389">
        <v>48626</v>
      </c>
      <c r="AI53" s="389">
        <v>48853</v>
      </c>
      <c r="AJ53" s="321">
        <f t="shared" si="2"/>
        <v>0.5</v>
      </c>
      <c r="AK53" s="321">
        <f t="shared" si="2"/>
        <v>4.3</v>
      </c>
      <c r="AL53" s="321">
        <f t="shared" si="2"/>
        <v>-3.6</v>
      </c>
      <c r="AM53" s="321">
        <f t="shared" si="2"/>
        <v>-2.2000000000000002</v>
      </c>
      <c r="AN53" s="321">
        <f t="shared" si="2"/>
        <v>0.5</v>
      </c>
    </row>
    <row r="54" spans="1:40">
      <c r="A54" s="359">
        <v>501</v>
      </c>
      <c r="B54" s="358" t="s">
        <v>233</v>
      </c>
      <c r="C54" s="351">
        <v>55415</v>
      </c>
      <c r="D54" s="351">
        <v>86845</v>
      </c>
      <c r="E54" s="351">
        <v>60781</v>
      </c>
      <c r="F54" s="351">
        <v>65899</v>
      </c>
      <c r="G54" s="351">
        <v>67754</v>
      </c>
      <c r="H54" s="351">
        <v>68075</v>
      </c>
      <c r="I54" s="351">
        <v>75833</v>
      </c>
      <c r="J54" s="351">
        <v>72097</v>
      </c>
      <c r="K54" s="351">
        <v>71285</v>
      </c>
      <c r="L54" s="351">
        <v>69843</v>
      </c>
      <c r="M54" s="351">
        <v>67062</v>
      </c>
      <c r="N54" s="385">
        <v>69131</v>
      </c>
      <c r="O54" s="385">
        <v>71871</v>
      </c>
      <c r="P54" s="385">
        <v>69449</v>
      </c>
      <c r="Q54" s="385">
        <v>69088</v>
      </c>
      <c r="R54" s="385">
        <v>63109</v>
      </c>
      <c r="S54" s="389">
        <v>62898</v>
      </c>
      <c r="T54" s="389">
        <v>60573</v>
      </c>
      <c r="U54" s="389">
        <v>58706</v>
      </c>
      <c r="V54" s="389">
        <v>57366</v>
      </c>
      <c r="W54" s="389">
        <v>58665</v>
      </c>
      <c r="X54" s="389">
        <v>56010</v>
      </c>
      <c r="Y54" s="389">
        <v>54466</v>
      </c>
      <c r="Z54" s="389">
        <v>54305</v>
      </c>
      <c r="AA54" s="389">
        <v>54440</v>
      </c>
      <c r="AB54" s="389">
        <v>54475</v>
      </c>
      <c r="AC54" s="389">
        <v>53895</v>
      </c>
      <c r="AD54" s="389">
        <v>54714</v>
      </c>
      <c r="AE54" s="389">
        <v>55171</v>
      </c>
      <c r="AF54" s="389">
        <v>57733</v>
      </c>
      <c r="AG54" s="389">
        <v>56260</v>
      </c>
      <c r="AH54" s="389">
        <v>56661</v>
      </c>
      <c r="AI54" s="389">
        <v>57276</v>
      </c>
      <c r="AJ54" s="321">
        <f t="shared" si="2"/>
        <v>0.8</v>
      </c>
      <c r="AK54" s="321">
        <f t="shared" si="2"/>
        <v>4.5999999999999996</v>
      </c>
      <c r="AL54" s="321">
        <f t="shared" si="2"/>
        <v>-2.6</v>
      </c>
      <c r="AM54" s="321">
        <f t="shared" si="2"/>
        <v>0.7</v>
      </c>
      <c r="AN54" s="321">
        <f t="shared" si="2"/>
        <v>1.1000000000000001</v>
      </c>
    </row>
    <row r="55" spans="1:40">
      <c r="A55" s="359">
        <v>7</v>
      </c>
      <c r="B55" s="362" t="s">
        <v>32</v>
      </c>
      <c r="C55" s="351">
        <v>544201</v>
      </c>
      <c r="D55" s="351">
        <v>575930</v>
      </c>
      <c r="E55" s="351">
        <v>599262</v>
      </c>
      <c r="F55" s="351">
        <v>640142</v>
      </c>
      <c r="G55" s="351">
        <v>623559</v>
      </c>
      <c r="H55" s="351">
        <v>655625</v>
      </c>
      <c r="I55" s="351">
        <v>691925</v>
      </c>
      <c r="J55" s="351">
        <v>710593</v>
      </c>
      <c r="K55" s="351">
        <v>705992</v>
      </c>
      <c r="L55" s="351">
        <v>697265</v>
      </c>
      <c r="M55" s="351">
        <v>696485</v>
      </c>
      <c r="N55" s="385">
        <v>698553</v>
      </c>
      <c r="O55" s="385">
        <v>717542</v>
      </c>
      <c r="P55" s="385">
        <v>681602</v>
      </c>
      <c r="Q55" s="385">
        <v>680158</v>
      </c>
      <c r="R55" s="385">
        <v>660508</v>
      </c>
      <c r="S55" s="389">
        <v>647940</v>
      </c>
      <c r="T55" s="389">
        <v>640794</v>
      </c>
      <c r="U55" s="389">
        <v>601135</v>
      </c>
      <c r="V55" s="389">
        <v>573074</v>
      </c>
      <c r="W55" s="389">
        <v>569133</v>
      </c>
      <c r="X55" s="389">
        <v>564226</v>
      </c>
      <c r="Y55" s="389">
        <v>573813</v>
      </c>
      <c r="Z55" s="389">
        <v>587448</v>
      </c>
      <c r="AA55" s="389">
        <v>604866</v>
      </c>
      <c r="AB55" s="389">
        <v>628515</v>
      </c>
      <c r="AC55" s="389">
        <v>620869</v>
      </c>
      <c r="AD55" s="389">
        <v>639176</v>
      </c>
      <c r="AE55" s="389">
        <v>628867</v>
      </c>
      <c r="AF55" s="389">
        <v>655340</v>
      </c>
      <c r="AG55" s="389">
        <v>635976</v>
      </c>
      <c r="AH55" s="389">
        <v>624474</v>
      </c>
      <c r="AI55" s="389">
        <v>634839</v>
      </c>
      <c r="AJ55" s="321">
        <f t="shared" si="2"/>
        <v>-1.6</v>
      </c>
      <c r="AK55" s="321">
        <f t="shared" si="2"/>
        <v>4.2</v>
      </c>
      <c r="AL55" s="321">
        <f t="shared" si="2"/>
        <v>-3</v>
      </c>
      <c r="AM55" s="321">
        <f t="shared" si="2"/>
        <v>-1.8</v>
      </c>
      <c r="AN55" s="321">
        <f t="shared" si="2"/>
        <v>1.7</v>
      </c>
    </row>
    <row r="56" spans="1:40">
      <c r="A56" s="359">
        <v>209</v>
      </c>
      <c r="B56" s="358" t="s">
        <v>234</v>
      </c>
      <c r="C56" s="351">
        <v>259989</v>
      </c>
      <c r="D56" s="351">
        <v>272106</v>
      </c>
      <c r="E56" s="351">
        <v>283437</v>
      </c>
      <c r="F56" s="351">
        <v>303960</v>
      </c>
      <c r="G56" s="351">
        <v>293303</v>
      </c>
      <c r="H56" s="351">
        <v>311200</v>
      </c>
      <c r="I56" s="351">
        <v>324117</v>
      </c>
      <c r="J56" s="351">
        <v>331414</v>
      </c>
      <c r="K56" s="351">
        <v>331052</v>
      </c>
      <c r="L56" s="351">
        <v>327034</v>
      </c>
      <c r="M56" s="351">
        <v>326645</v>
      </c>
      <c r="N56" s="385">
        <v>329940</v>
      </c>
      <c r="O56" s="385">
        <v>348871</v>
      </c>
      <c r="P56" s="385">
        <v>330184</v>
      </c>
      <c r="Q56" s="385">
        <v>331425</v>
      </c>
      <c r="R56" s="385">
        <v>322138</v>
      </c>
      <c r="S56" s="389">
        <v>317209</v>
      </c>
      <c r="T56" s="389">
        <v>312207</v>
      </c>
      <c r="U56" s="389">
        <v>295344</v>
      </c>
      <c r="V56" s="389">
        <v>284976</v>
      </c>
      <c r="W56" s="389">
        <v>281859</v>
      </c>
      <c r="X56" s="389">
        <v>276546</v>
      </c>
      <c r="Y56" s="389">
        <v>282668</v>
      </c>
      <c r="Z56" s="389">
        <v>289656</v>
      </c>
      <c r="AA56" s="389">
        <v>288299</v>
      </c>
      <c r="AB56" s="389">
        <v>297980</v>
      </c>
      <c r="AC56" s="389">
        <v>293260</v>
      </c>
      <c r="AD56" s="389">
        <v>296556</v>
      </c>
      <c r="AE56" s="389">
        <v>296342</v>
      </c>
      <c r="AF56" s="389">
        <v>303393</v>
      </c>
      <c r="AG56" s="389">
        <v>288762</v>
      </c>
      <c r="AH56" s="389">
        <v>290318</v>
      </c>
      <c r="AI56" s="389">
        <v>294665</v>
      </c>
      <c r="AJ56" s="321">
        <f t="shared" si="2"/>
        <v>-0.1</v>
      </c>
      <c r="AK56" s="321">
        <f t="shared" si="2"/>
        <v>2.4</v>
      </c>
      <c r="AL56" s="321">
        <f t="shared" si="2"/>
        <v>-4.8</v>
      </c>
      <c r="AM56" s="321">
        <f t="shared" si="2"/>
        <v>0.5</v>
      </c>
      <c r="AN56" s="321">
        <f t="shared" si="2"/>
        <v>1.5</v>
      </c>
    </row>
    <row r="57" spans="1:40">
      <c r="A57" s="359">
        <v>222</v>
      </c>
      <c r="B57" s="358" t="s">
        <v>235</v>
      </c>
      <c r="C57" s="351">
        <v>81400</v>
      </c>
      <c r="D57" s="351">
        <v>89279</v>
      </c>
      <c r="E57" s="351">
        <v>91924</v>
      </c>
      <c r="F57" s="351">
        <v>93543</v>
      </c>
      <c r="G57" s="351">
        <v>94636</v>
      </c>
      <c r="H57" s="351">
        <v>98302</v>
      </c>
      <c r="I57" s="351">
        <v>107179</v>
      </c>
      <c r="J57" s="351">
        <v>111626</v>
      </c>
      <c r="K57" s="351">
        <v>109625</v>
      </c>
      <c r="L57" s="351">
        <v>108273</v>
      </c>
      <c r="M57" s="351">
        <v>105251</v>
      </c>
      <c r="N57" s="385">
        <v>100690</v>
      </c>
      <c r="O57" s="385">
        <v>109644</v>
      </c>
      <c r="P57" s="385">
        <v>97635</v>
      </c>
      <c r="Q57" s="385">
        <v>95774</v>
      </c>
      <c r="R57" s="385">
        <v>95005</v>
      </c>
      <c r="S57" s="389">
        <v>93698</v>
      </c>
      <c r="T57" s="389">
        <v>88852</v>
      </c>
      <c r="U57" s="389">
        <v>82597</v>
      </c>
      <c r="V57" s="389">
        <v>71011</v>
      </c>
      <c r="W57" s="389">
        <v>74659</v>
      </c>
      <c r="X57" s="389">
        <v>80442</v>
      </c>
      <c r="Y57" s="389">
        <v>83003</v>
      </c>
      <c r="Z57" s="389">
        <v>82142</v>
      </c>
      <c r="AA57" s="389">
        <v>83088</v>
      </c>
      <c r="AB57" s="389">
        <v>79384</v>
      </c>
      <c r="AC57" s="389">
        <v>78568</v>
      </c>
      <c r="AD57" s="389">
        <v>82932</v>
      </c>
      <c r="AE57" s="389">
        <v>81034</v>
      </c>
      <c r="AF57" s="389">
        <v>82790</v>
      </c>
      <c r="AG57" s="389">
        <v>80796</v>
      </c>
      <c r="AH57" s="389">
        <v>80011</v>
      </c>
      <c r="AI57" s="389">
        <v>80012</v>
      </c>
      <c r="AJ57" s="321">
        <f t="shared" si="2"/>
        <v>-2.2999999999999998</v>
      </c>
      <c r="AK57" s="321">
        <f t="shared" si="2"/>
        <v>2.2000000000000002</v>
      </c>
      <c r="AL57" s="321">
        <f t="shared" si="2"/>
        <v>-2.4</v>
      </c>
      <c r="AM57" s="321">
        <f t="shared" si="2"/>
        <v>-1</v>
      </c>
      <c r="AN57" s="321">
        <f t="shared" si="2"/>
        <v>0</v>
      </c>
    </row>
    <row r="58" spans="1:40">
      <c r="A58" s="359">
        <v>225</v>
      </c>
      <c r="B58" s="358" t="s">
        <v>236</v>
      </c>
      <c r="C58" s="351">
        <v>102311</v>
      </c>
      <c r="D58" s="351">
        <v>109942</v>
      </c>
      <c r="E58" s="351">
        <v>112983</v>
      </c>
      <c r="F58" s="351">
        <v>120207</v>
      </c>
      <c r="G58" s="351">
        <v>121780</v>
      </c>
      <c r="H58" s="351">
        <v>130308</v>
      </c>
      <c r="I58" s="351">
        <v>141703</v>
      </c>
      <c r="J58" s="351">
        <v>146201</v>
      </c>
      <c r="K58" s="351">
        <v>142054</v>
      </c>
      <c r="L58" s="351">
        <v>141426</v>
      </c>
      <c r="M58" s="351">
        <v>144116</v>
      </c>
      <c r="N58" s="385">
        <v>147436</v>
      </c>
      <c r="O58" s="385">
        <v>140207</v>
      </c>
      <c r="P58" s="385">
        <v>137225</v>
      </c>
      <c r="Q58" s="385">
        <v>136452</v>
      </c>
      <c r="R58" s="385">
        <v>128912</v>
      </c>
      <c r="S58" s="389">
        <v>126755</v>
      </c>
      <c r="T58" s="389">
        <v>132730</v>
      </c>
      <c r="U58" s="389">
        <v>124594</v>
      </c>
      <c r="V58" s="389">
        <v>122487</v>
      </c>
      <c r="W58" s="389">
        <v>123191</v>
      </c>
      <c r="X58" s="389">
        <v>121114</v>
      </c>
      <c r="Y58" s="389">
        <v>120806</v>
      </c>
      <c r="Z58" s="389">
        <v>127059</v>
      </c>
      <c r="AA58" s="389">
        <v>142171</v>
      </c>
      <c r="AB58" s="389">
        <v>152275</v>
      </c>
      <c r="AC58" s="389">
        <v>159527</v>
      </c>
      <c r="AD58" s="389">
        <v>163259</v>
      </c>
      <c r="AE58" s="389">
        <v>158099</v>
      </c>
      <c r="AF58" s="389">
        <v>166913</v>
      </c>
      <c r="AG58" s="389">
        <v>167353</v>
      </c>
      <c r="AH58" s="389">
        <v>158112</v>
      </c>
      <c r="AI58" s="389">
        <v>164693</v>
      </c>
      <c r="AJ58" s="321">
        <f t="shared" si="2"/>
        <v>-3.2</v>
      </c>
      <c r="AK58" s="321">
        <f t="shared" si="2"/>
        <v>5.6</v>
      </c>
      <c r="AL58" s="321">
        <f t="shared" si="2"/>
        <v>0.3</v>
      </c>
      <c r="AM58" s="321">
        <f t="shared" si="2"/>
        <v>-5.5</v>
      </c>
      <c r="AN58" s="321">
        <f t="shared" si="2"/>
        <v>4.2</v>
      </c>
    </row>
    <row r="59" spans="1:40">
      <c r="A59" s="359">
        <v>585</v>
      </c>
      <c r="B59" s="358" t="s">
        <v>237</v>
      </c>
      <c r="C59" s="351">
        <v>58468</v>
      </c>
      <c r="D59" s="351">
        <v>61246</v>
      </c>
      <c r="E59" s="351">
        <v>64399</v>
      </c>
      <c r="F59" s="351">
        <v>70313</v>
      </c>
      <c r="G59" s="351">
        <v>64708</v>
      </c>
      <c r="H59" s="351">
        <v>68219</v>
      </c>
      <c r="I59" s="351">
        <v>69671</v>
      </c>
      <c r="J59" s="351">
        <v>70598</v>
      </c>
      <c r="K59" s="351">
        <v>70578</v>
      </c>
      <c r="L59" s="351">
        <v>71357</v>
      </c>
      <c r="M59" s="351">
        <v>69867</v>
      </c>
      <c r="N59" s="385">
        <v>69892</v>
      </c>
      <c r="O59" s="385">
        <v>68671</v>
      </c>
      <c r="P59" s="385">
        <v>66655</v>
      </c>
      <c r="Q59" s="385">
        <v>66762</v>
      </c>
      <c r="R59" s="385">
        <v>66512</v>
      </c>
      <c r="S59" s="389">
        <v>63388</v>
      </c>
      <c r="T59" s="389">
        <v>61838</v>
      </c>
      <c r="U59" s="389">
        <v>57251</v>
      </c>
      <c r="V59" s="389">
        <v>54777</v>
      </c>
      <c r="W59" s="389">
        <v>51674</v>
      </c>
      <c r="X59" s="389">
        <v>50230</v>
      </c>
      <c r="Y59" s="389">
        <v>51488</v>
      </c>
      <c r="Z59" s="389">
        <v>50815</v>
      </c>
      <c r="AA59" s="389">
        <v>52030</v>
      </c>
      <c r="AB59" s="389">
        <v>51178</v>
      </c>
      <c r="AC59" s="389">
        <v>51388</v>
      </c>
      <c r="AD59" s="389">
        <v>54978</v>
      </c>
      <c r="AE59" s="389">
        <v>51365</v>
      </c>
      <c r="AF59" s="389">
        <v>54228</v>
      </c>
      <c r="AG59" s="389">
        <v>54068</v>
      </c>
      <c r="AH59" s="389">
        <v>53170</v>
      </c>
      <c r="AI59" s="389">
        <v>52975</v>
      </c>
      <c r="AJ59" s="321">
        <f t="shared" ref="AJ59:AN67" si="11">ROUND((AE59-AD59)/AD59*100,1)</f>
        <v>-6.6</v>
      </c>
      <c r="AK59" s="321">
        <f t="shared" si="11"/>
        <v>5.6</v>
      </c>
      <c r="AL59" s="321">
        <f t="shared" si="11"/>
        <v>-0.3</v>
      </c>
      <c r="AM59" s="321">
        <f t="shared" si="11"/>
        <v>-1.7</v>
      </c>
      <c r="AN59" s="321">
        <f t="shared" si="11"/>
        <v>-0.4</v>
      </c>
    </row>
    <row r="60" spans="1:40">
      <c r="A60" s="359">
        <v>586</v>
      </c>
      <c r="B60" s="358" t="s">
        <v>238</v>
      </c>
      <c r="C60" s="351">
        <v>42033</v>
      </c>
      <c r="D60" s="351">
        <v>43357</v>
      </c>
      <c r="E60" s="351">
        <v>46519</v>
      </c>
      <c r="F60" s="351">
        <v>52119</v>
      </c>
      <c r="G60" s="351">
        <v>49132</v>
      </c>
      <c r="H60" s="351">
        <v>47596</v>
      </c>
      <c r="I60" s="351">
        <v>49255</v>
      </c>
      <c r="J60" s="351">
        <v>50754</v>
      </c>
      <c r="K60" s="351">
        <v>52683</v>
      </c>
      <c r="L60" s="351">
        <v>49175</v>
      </c>
      <c r="M60" s="351">
        <v>50606</v>
      </c>
      <c r="N60" s="385">
        <v>50595</v>
      </c>
      <c r="O60" s="385">
        <v>50149</v>
      </c>
      <c r="P60" s="385">
        <v>49903</v>
      </c>
      <c r="Q60" s="385">
        <v>49745</v>
      </c>
      <c r="R60" s="385">
        <v>47941</v>
      </c>
      <c r="S60" s="389">
        <v>46890</v>
      </c>
      <c r="T60" s="389">
        <v>45167</v>
      </c>
      <c r="U60" s="389">
        <v>41349</v>
      </c>
      <c r="V60" s="389">
        <v>39823</v>
      </c>
      <c r="W60" s="389">
        <v>37750</v>
      </c>
      <c r="X60" s="389">
        <v>35894</v>
      </c>
      <c r="Y60" s="389">
        <v>35848</v>
      </c>
      <c r="Z60" s="389">
        <v>37776</v>
      </c>
      <c r="AA60" s="389">
        <v>39278</v>
      </c>
      <c r="AB60" s="389">
        <v>47698</v>
      </c>
      <c r="AC60" s="389">
        <v>38126</v>
      </c>
      <c r="AD60" s="389">
        <v>41451</v>
      </c>
      <c r="AE60" s="389">
        <v>42027</v>
      </c>
      <c r="AF60" s="389">
        <v>48016</v>
      </c>
      <c r="AG60" s="389">
        <v>44997</v>
      </c>
      <c r="AH60" s="389">
        <v>42863</v>
      </c>
      <c r="AI60" s="389">
        <v>42494</v>
      </c>
      <c r="AJ60" s="321">
        <f t="shared" si="11"/>
        <v>1.4</v>
      </c>
      <c r="AK60" s="321">
        <f t="shared" si="11"/>
        <v>14.3</v>
      </c>
      <c r="AL60" s="321">
        <f t="shared" si="11"/>
        <v>-6.3</v>
      </c>
      <c r="AM60" s="321">
        <f t="shared" si="11"/>
        <v>-4.7</v>
      </c>
      <c r="AN60" s="321">
        <f t="shared" si="11"/>
        <v>-0.9</v>
      </c>
    </row>
    <row r="61" spans="1:40">
      <c r="A61" s="355">
        <v>8</v>
      </c>
      <c r="B61" s="363" t="s">
        <v>33</v>
      </c>
      <c r="C61" s="351">
        <v>310091</v>
      </c>
      <c r="D61" s="351">
        <v>336109</v>
      </c>
      <c r="E61" s="351">
        <v>356683</v>
      </c>
      <c r="F61" s="351">
        <v>372205</v>
      </c>
      <c r="G61" s="351">
        <v>391764</v>
      </c>
      <c r="H61" s="351">
        <v>411887</v>
      </c>
      <c r="I61" s="351">
        <v>415938</v>
      </c>
      <c r="J61" s="351">
        <v>389187</v>
      </c>
      <c r="K61" s="351">
        <v>386174</v>
      </c>
      <c r="L61" s="351">
        <v>364968</v>
      </c>
      <c r="M61" s="351">
        <v>379849</v>
      </c>
      <c r="N61" s="385">
        <v>417845</v>
      </c>
      <c r="O61" s="385">
        <v>423193</v>
      </c>
      <c r="P61" s="385">
        <v>412250</v>
      </c>
      <c r="Q61" s="385">
        <v>404197</v>
      </c>
      <c r="R61" s="385">
        <v>394029</v>
      </c>
      <c r="S61" s="389">
        <v>400860</v>
      </c>
      <c r="T61" s="389">
        <v>400687</v>
      </c>
      <c r="U61" s="389">
        <v>368012</v>
      </c>
      <c r="V61" s="389">
        <v>342307</v>
      </c>
      <c r="W61" s="389">
        <v>348086</v>
      </c>
      <c r="X61" s="389">
        <v>338378</v>
      </c>
      <c r="Y61" s="389">
        <v>277934</v>
      </c>
      <c r="Z61" s="389">
        <v>364340</v>
      </c>
      <c r="AA61" s="389">
        <v>360336</v>
      </c>
      <c r="AB61" s="389">
        <v>378586</v>
      </c>
      <c r="AC61" s="389">
        <v>381662</v>
      </c>
      <c r="AD61" s="389">
        <v>389053</v>
      </c>
      <c r="AE61" s="389">
        <v>393846</v>
      </c>
      <c r="AF61" s="389">
        <v>395680</v>
      </c>
      <c r="AG61" s="389">
        <v>379868</v>
      </c>
      <c r="AH61" s="389">
        <v>382090</v>
      </c>
      <c r="AI61" s="389">
        <v>382217</v>
      </c>
      <c r="AJ61" s="321">
        <f t="shared" si="11"/>
        <v>1.2</v>
      </c>
      <c r="AK61" s="321">
        <f t="shared" si="11"/>
        <v>0.5</v>
      </c>
      <c r="AL61" s="321">
        <f t="shared" si="11"/>
        <v>-4</v>
      </c>
      <c r="AM61" s="321">
        <f t="shared" si="11"/>
        <v>0.6</v>
      </c>
      <c r="AN61" s="321">
        <f t="shared" si="11"/>
        <v>0</v>
      </c>
    </row>
    <row r="62" spans="1:40">
      <c r="A62" s="359">
        <v>221</v>
      </c>
      <c r="B62" s="358" t="s">
        <v>253</v>
      </c>
      <c r="C62" s="351">
        <v>107323</v>
      </c>
      <c r="D62" s="351">
        <v>118672</v>
      </c>
      <c r="E62" s="351">
        <v>135195</v>
      </c>
      <c r="F62" s="351">
        <v>147030</v>
      </c>
      <c r="G62" s="351">
        <v>163104</v>
      </c>
      <c r="H62" s="351">
        <v>173962</v>
      </c>
      <c r="I62" s="351">
        <v>180417</v>
      </c>
      <c r="J62" s="351">
        <v>156181</v>
      </c>
      <c r="K62" s="351">
        <v>149904</v>
      </c>
      <c r="L62" s="351">
        <v>138949</v>
      </c>
      <c r="M62" s="351">
        <v>143920</v>
      </c>
      <c r="N62" s="385">
        <v>163022</v>
      </c>
      <c r="O62" s="385">
        <v>164165</v>
      </c>
      <c r="P62" s="385">
        <v>161006</v>
      </c>
      <c r="Q62" s="385">
        <v>150154</v>
      </c>
      <c r="R62" s="385">
        <v>149947</v>
      </c>
      <c r="S62" s="389">
        <v>155224</v>
      </c>
      <c r="T62" s="389">
        <v>152494</v>
      </c>
      <c r="U62" s="389">
        <v>144471</v>
      </c>
      <c r="V62" s="389">
        <v>137713</v>
      </c>
      <c r="W62" s="389">
        <v>140635</v>
      </c>
      <c r="X62" s="389">
        <v>113359</v>
      </c>
      <c r="Y62" s="389">
        <v>51056</v>
      </c>
      <c r="Z62" s="389">
        <v>136746</v>
      </c>
      <c r="AA62" s="389">
        <v>135211</v>
      </c>
      <c r="AB62" s="389">
        <v>143316</v>
      </c>
      <c r="AC62" s="389">
        <v>147853</v>
      </c>
      <c r="AD62" s="389">
        <v>152994</v>
      </c>
      <c r="AE62" s="389">
        <v>160873</v>
      </c>
      <c r="AF62" s="389">
        <v>165351</v>
      </c>
      <c r="AG62" s="389">
        <v>155150</v>
      </c>
      <c r="AH62" s="389">
        <v>154470</v>
      </c>
      <c r="AI62" s="389">
        <v>153953</v>
      </c>
      <c r="AJ62" s="321">
        <f t="shared" si="11"/>
        <v>5.0999999999999996</v>
      </c>
      <c r="AK62" s="321">
        <f t="shared" si="11"/>
        <v>2.8</v>
      </c>
      <c r="AL62" s="321">
        <f t="shared" si="11"/>
        <v>-6.2</v>
      </c>
      <c r="AM62" s="321">
        <f t="shared" si="11"/>
        <v>-0.4</v>
      </c>
      <c r="AN62" s="321">
        <f t="shared" si="11"/>
        <v>-0.3</v>
      </c>
    </row>
    <row r="63" spans="1:40">
      <c r="A63" s="359">
        <v>223</v>
      </c>
      <c r="B63" s="358" t="s">
        <v>239</v>
      </c>
      <c r="C63" s="351">
        <v>202768</v>
      </c>
      <c r="D63" s="351">
        <v>217437</v>
      </c>
      <c r="E63" s="351">
        <v>221488</v>
      </c>
      <c r="F63" s="351">
        <v>225175</v>
      </c>
      <c r="G63" s="351">
        <v>228660</v>
      </c>
      <c r="H63" s="351">
        <v>237925</v>
      </c>
      <c r="I63" s="351">
        <v>235521</v>
      </c>
      <c r="J63" s="351">
        <v>233006</v>
      </c>
      <c r="K63" s="351">
        <v>236270</v>
      </c>
      <c r="L63" s="351">
        <v>226019</v>
      </c>
      <c r="M63" s="351">
        <v>235929</v>
      </c>
      <c r="N63" s="385">
        <v>254823</v>
      </c>
      <c r="O63" s="385">
        <v>259028</v>
      </c>
      <c r="P63" s="385">
        <v>251244</v>
      </c>
      <c r="Q63" s="385">
        <v>254043</v>
      </c>
      <c r="R63" s="385">
        <v>244082</v>
      </c>
      <c r="S63" s="389">
        <v>245636</v>
      </c>
      <c r="T63" s="389">
        <v>248193</v>
      </c>
      <c r="U63" s="389">
        <v>223541</v>
      </c>
      <c r="V63" s="389">
        <v>204594</v>
      </c>
      <c r="W63" s="389">
        <v>207451</v>
      </c>
      <c r="X63" s="389">
        <v>225019</v>
      </c>
      <c r="Y63" s="389">
        <v>226878</v>
      </c>
      <c r="Z63" s="389">
        <v>227594</v>
      </c>
      <c r="AA63" s="389">
        <v>225125</v>
      </c>
      <c r="AB63" s="389">
        <v>235270</v>
      </c>
      <c r="AC63" s="389">
        <v>233809</v>
      </c>
      <c r="AD63" s="389">
        <v>236059</v>
      </c>
      <c r="AE63" s="389">
        <v>232973</v>
      </c>
      <c r="AF63" s="389">
        <v>230329</v>
      </c>
      <c r="AG63" s="389">
        <v>224718</v>
      </c>
      <c r="AH63" s="389">
        <v>227620</v>
      </c>
      <c r="AI63" s="389">
        <v>228264</v>
      </c>
      <c r="AJ63" s="321">
        <f t="shared" si="11"/>
        <v>-1.3</v>
      </c>
      <c r="AK63" s="321">
        <f t="shared" si="11"/>
        <v>-1.1000000000000001</v>
      </c>
      <c r="AL63" s="321">
        <f t="shared" si="11"/>
        <v>-2.4</v>
      </c>
      <c r="AM63" s="321">
        <f t="shared" si="11"/>
        <v>1.3</v>
      </c>
      <c r="AN63" s="321">
        <f t="shared" si="11"/>
        <v>0.3</v>
      </c>
    </row>
    <row r="64" spans="1:40">
      <c r="A64" s="355">
        <v>9</v>
      </c>
      <c r="B64" s="364" t="s">
        <v>34</v>
      </c>
      <c r="C64" s="351">
        <v>472830</v>
      </c>
      <c r="D64" s="351">
        <v>506270</v>
      </c>
      <c r="E64" s="351">
        <v>514980</v>
      </c>
      <c r="F64" s="351">
        <v>550722</v>
      </c>
      <c r="G64" s="351">
        <v>550688</v>
      </c>
      <c r="H64" s="351">
        <v>563191</v>
      </c>
      <c r="I64" s="351">
        <v>577520</v>
      </c>
      <c r="J64" s="351">
        <v>600422</v>
      </c>
      <c r="K64" s="351">
        <v>570957</v>
      </c>
      <c r="L64" s="351">
        <v>556381</v>
      </c>
      <c r="M64" s="351">
        <v>551268</v>
      </c>
      <c r="N64" s="385">
        <v>583193</v>
      </c>
      <c r="O64" s="385">
        <v>573697</v>
      </c>
      <c r="P64" s="385">
        <v>535946</v>
      </c>
      <c r="Q64" s="385">
        <v>527508</v>
      </c>
      <c r="R64" s="385">
        <v>510263</v>
      </c>
      <c r="S64" s="389">
        <v>507448</v>
      </c>
      <c r="T64" s="389">
        <v>489595</v>
      </c>
      <c r="U64" s="389">
        <v>465271</v>
      </c>
      <c r="V64" s="389">
        <v>446383</v>
      </c>
      <c r="W64" s="389">
        <v>451439</v>
      </c>
      <c r="X64" s="389">
        <v>429907</v>
      </c>
      <c r="Y64" s="389">
        <v>430752</v>
      </c>
      <c r="Z64" s="389">
        <v>432478</v>
      </c>
      <c r="AA64" s="389">
        <v>435406</v>
      </c>
      <c r="AB64" s="389">
        <v>447095</v>
      </c>
      <c r="AC64" s="389">
        <v>443452</v>
      </c>
      <c r="AD64" s="389">
        <v>444509</v>
      </c>
      <c r="AE64" s="389">
        <v>442814</v>
      </c>
      <c r="AF64" s="389">
        <v>468128</v>
      </c>
      <c r="AG64" s="389">
        <v>449092</v>
      </c>
      <c r="AH64" s="389">
        <v>451230</v>
      </c>
      <c r="AI64" s="389">
        <v>460151</v>
      </c>
      <c r="AJ64" s="321">
        <f t="shared" si="11"/>
        <v>-0.4</v>
      </c>
      <c r="AK64" s="321">
        <f t="shared" si="11"/>
        <v>5.7</v>
      </c>
      <c r="AL64" s="321">
        <f t="shared" si="11"/>
        <v>-4.0999999999999996</v>
      </c>
      <c r="AM64" s="321">
        <f t="shared" si="11"/>
        <v>0.5</v>
      </c>
      <c r="AN64" s="321">
        <f t="shared" si="11"/>
        <v>2</v>
      </c>
    </row>
    <row r="65" spans="1:40">
      <c r="A65" s="355">
        <v>205</v>
      </c>
      <c r="B65" s="355" t="s">
        <v>240</v>
      </c>
      <c r="C65" s="351">
        <v>197724</v>
      </c>
      <c r="D65" s="351">
        <v>210337</v>
      </c>
      <c r="E65" s="351">
        <v>209474</v>
      </c>
      <c r="F65" s="351">
        <v>221947</v>
      </c>
      <c r="G65" s="351">
        <v>231080</v>
      </c>
      <c r="H65" s="351">
        <v>227613</v>
      </c>
      <c r="I65" s="351">
        <v>229647</v>
      </c>
      <c r="J65" s="351">
        <v>244126</v>
      </c>
      <c r="K65" s="351">
        <v>229993</v>
      </c>
      <c r="L65" s="351">
        <v>226322</v>
      </c>
      <c r="M65" s="351">
        <v>236860</v>
      </c>
      <c r="N65" s="385">
        <v>243050</v>
      </c>
      <c r="O65" s="385">
        <v>229016</v>
      </c>
      <c r="P65" s="385">
        <v>204304</v>
      </c>
      <c r="Q65" s="385">
        <v>204802</v>
      </c>
      <c r="R65" s="385">
        <v>203636</v>
      </c>
      <c r="S65" s="389">
        <v>202111</v>
      </c>
      <c r="T65" s="389">
        <v>189939</v>
      </c>
      <c r="U65" s="389">
        <v>175869</v>
      </c>
      <c r="V65" s="389">
        <v>172930</v>
      </c>
      <c r="W65" s="389">
        <v>173619</v>
      </c>
      <c r="X65" s="389">
        <v>159141</v>
      </c>
      <c r="Y65" s="389">
        <v>158273</v>
      </c>
      <c r="Z65" s="389">
        <v>158830</v>
      </c>
      <c r="AA65" s="389">
        <v>159373</v>
      </c>
      <c r="AB65" s="389">
        <v>168901</v>
      </c>
      <c r="AC65" s="389">
        <v>155920</v>
      </c>
      <c r="AD65" s="389">
        <v>155413</v>
      </c>
      <c r="AE65" s="389">
        <v>155587</v>
      </c>
      <c r="AF65" s="389">
        <v>165270</v>
      </c>
      <c r="AG65" s="389">
        <v>157135</v>
      </c>
      <c r="AH65" s="389">
        <v>158025</v>
      </c>
      <c r="AI65" s="389">
        <v>162057</v>
      </c>
      <c r="AJ65" s="321">
        <f t="shared" si="11"/>
        <v>0.1</v>
      </c>
      <c r="AK65" s="321">
        <f t="shared" si="11"/>
        <v>6.2</v>
      </c>
      <c r="AL65" s="321">
        <f t="shared" si="11"/>
        <v>-4.9000000000000004</v>
      </c>
      <c r="AM65" s="321">
        <f t="shared" si="11"/>
        <v>0.6</v>
      </c>
      <c r="AN65" s="321">
        <f t="shared" si="11"/>
        <v>2.6</v>
      </c>
    </row>
    <row r="66" spans="1:40">
      <c r="A66" s="359">
        <v>224</v>
      </c>
      <c r="B66" s="358" t="s">
        <v>241</v>
      </c>
      <c r="C66" s="351">
        <v>150359</v>
      </c>
      <c r="D66" s="351">
        <v>160491</v>
      </c>
      <c r="E66" s="351">
        <v>165528</v>
      </c>
      <c r="F66" s="351">
        <v>183043</v>
      </c>
      <c r="G66" s="351">
        <v>179942</v>
      </c>
      <c r="H66" s="351">
        <v>176643</v>
      </c>
      <c r="I66" s="351">
        <v>185287</v>
      </c>
      <c r="J66" s="351">
        <v>182209</v>
      </c>
      <c r="K66" s="351">
        <v>181377</v>
      </c>
      <c r="L66" s="351">
        <v>167057</v>
      </c>
      <c r="M66" s="351">
        <v>169671</v>
      </c>
      <c r="N66" s="385">
        <v>180125</v>
      </c>
      <c r="O66" s="385">
        <v>185384</v>
      </c>
      <c r="P66" s="385">
        <v>181017</v>
      </c>
      <c r="Q66" s="385">
        <v>173609</v>
      </c>
      <c r="R66" s="385">
        <v>165448</v>
      </c>
      <c r="S66" s="389">
        <v>161728</v>
      </c>
      <c r="T66" s="389">
        <v>156506</v>
      </c>
      <c r="U66" s="389">
        <v>152295</v>
      </c>
      <c r="V66" s="389">
        <v>143445</v>
      </c>
      <c r="W66" s="389">
        <v>149247</v>
      </c>
      <c r="X66" s="389">
        <v>145666</v>
      </c>
      <c r="Y66" s="389">
        <v>141123</v>
      </c>
      <c r="Z66" s="389">
        <v>143806</v>
      </c>
      <c r="AA66" s="389">
        <v>144941</v>
      </c>
      <c r="AB66" s="389">
        <v>150591</v>
      </c>
      <c r="AC66" s="389">
        <v>149690</v>
      </c>
      <c r="AD66" s="389">
        <v>151820</v>
      </c>
      <c r="AE66" s="389">
        <v>151505</v>
      </c>
      <c r="AF66" s="389">
        <v>155940</v>
      </c>
      <c r="AG66" s="389">
        <v>150676</v>
      </c>
      <c r="AH66" s="389">
        <v>150672</v>
      </c>
      <c r="AI66" s="389">
        <v>152293</v>
      </c>
      <c r="AJ66" s="321">
        <f t="shared" si="11"/>
        <v>-0.2</v>
      </c>
      <c r="AK66" s="321">
        <f t="shared" si="11"/>
        <v>2.9</v>
      </c>
      <c r="AL66" s="321">
        <f t="shared" si="11"/>
        <v>-3.4</v>
      </c>
      <c r="AM66" s="321">
        <f t="shared" si="11"/>
        <v>0</v>
      </c>
      <c r="AN66" s="321">
        <f t="shared" si="11"/>
        <v>1.1000000000000001</v>
      </c>
    </row>
    <row r="67" spans="1:40">
      <c r="A67" s="365">
        <v>226</v>
      </c>
      <c r="B67" s="366" t="s">
        <v>242</v>
      </c>
      <c r="C67" s="367">
        <v>124747</v>
      </c>
      <c r="D67" s="367">
        <v>135442</v>
      </c>
      <c r="E67" s="367">
        <v>139978</v>
      </c>
      <c r="F67" s="367">
        <v>145732</v>
      </c>
      <c r="G67" s="367">
        <v>139666</v>
      </c>
      <c r="H67" s="367">
        <v>158935</v>
      </c>
      <c r="I67" s="367">
        <v>162586</v>
      </c>
      <c r="J67" s="367">
        <v>174087</v>
      </c>
      <c r="K67" s="367">
        <v>159587</v>
      </c>
      <c r="L67" s="367">
        <v>163002</v>
      </c>
      <c r="M67" s="367">
        <v>144737</v>
      </c>
      <c r="N67" s="386">
        <v>160018</v>
      </c>
      <c r="O67" s="386">
        <v>159297</v>
      </c>
      <c r="P67" s="386">
        <v>150625</v>
      </c>
      <c r="Q67" s="386">
        <v>149097</v>
      </c>
      <c r="R67" s="386">
        <v>141179</v>
      </c>
      <c r="S67" s="392">
        <v>143609</v>
      </c>
      <c r="T67" s="392">
        <v>143150</v>
      </c>
      <c r="U67" s="392">
        <v>137107</v>
      </c>
      <c r="V67" s="392">
        <v>130008</v>
      </c>
      <c r="W67" s="392">
        <v>128573</v>
      </c>
      <c r="X67" s="392">
        <v>125100</v>
      </c>
      <c r="Y67" s="392">
        <v>131356</v>
      </c>
      <c r="Z67" s="392">
        <v>129842</v>
      </c>
      <c r="AA67" s="392">
        <v>131092</v>
      </c>
      <c r="AB67" s="392">
        <v>127603</v>
      </c>
      <c r="AC67" s="392">
        <v>137842</v>
      </c>
      <c r="AD67" s="392">
        <v>137276</v>
      </c>
      <c r="AE67" s="392">
        <v>135722</v>
      </c>
      <c r="AF67" s="392">
        <v>146918</v>
      </c>
      <c r="AG67" s="392">
        <v>141281</v>
      </c>
      <c r="AH67" s="392">
        <v>142533</v>
      </c>
      <c r="AI67" s="392">
        <v>145801</v>
      </c>
      <c r="AJ67" s="324">
        <f t="shared" si="11"/>
        <v>-1.1000000000000001</v>
      </c>
      <c r="AK67" s="324">
        <f t="shared" si="11"/>
        <v>8.1999999999999993</v>
      </c>
      <c r="AL67" s="324">
        <f t="shared" si="11"/>
        <v>-3.8</v>
      </c>
      <c r="AM67" s="324">
        <f t="shared" si="11"/>
        <v>0.9</v>
      </c>
      <c r="AN67" s="324">
        <f t="shared" si="11"/>
        <v>2.2999999999999998</v>
      </c>
    </row>
    <row r="68" spans="1:40">
      <c r="A68" s="316" t="s">
        <v>243</v>
      </c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9" t="s">
        <v>248</v>
      </c>
      <c r="AI68" s="389" t="s">
        <v>248</v>
      </c>
    </row>
    <row r="69" spans="1:40">
      <c r="B69" s="325" t="s">
        <v>244</v>
      </c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88">
        <f>N18+SUM(N20:N22)+SUM(N24:N26)+N30+N37+SUM(N65:N67)</f>
        <v>12658954</v>
      </c>
      <c r="O69" s="388">
        <f t="shared" ref="O69:AE69" si="12">O18+SUM(O20:O22)+SUM(O24:O26)+O30+O37+SUM(O65:O67)</f>
        <v>12338622</v>
      </c>
      <c r="P69" s="388">
        <f t="shared" si="12"/>
        <v>12252125</v>
      </c>
      <c r="Q69" s="388">
        <f t="shared" si="12"/>
        <v>12381028</v>
      </c>
      <c r="R69" s="388">
        <f t="shared" si="12"/>
        <v>12411087</v>
      </c>
      <c r="S69" s="388">
        <f t="shared" si="12"/>
        <v>12890588.378402021</v>
      </c>
      <c r="T69" s="388">
        <f t="shared" si="12"/>
        <v>12897190.316831104</v>
      </c>
      <c r="U69" s="388">
        <f t="shared" si="12"/>
        <v>12488148.205991969</v>
      </c>
      <c r="V69" s="388">
        <f t="shared" si="12"/>
        <v>11912467.111172631</v>
      </c>
      <c r="W69" s="388">
        <f t="shared" si="12"/>
        <v>12468496.789474234</v>
      </c>
      <c r="X69" s="388">
        <f t="shared" si="12"/>
        <v>12406977.95154839</v>
      </c>
      <c r="Y69" s="388">
        <f t="shared" si="12"/>
        <v>12479777.636758178</v>
      </c>
      <c r="Z69" s="388">
        <f t="shared" si="12"/>
        <v>12564270.736494951</v>
      </c>
      <c r="AA69" s="388">
        <f t="shared" si="12"/>
        <v>12950456.088862881</v>
      </c>
      <c r="AB69" s="388">
        <f t="shared" si="12"/>
        <v>13333992.308003828</v>
      </c>
      <c r="AC69" s="388">
        <f t="shared" si="12"/>
        <v>13302586</v>
      </c>
      <c r="AD69" s="388">
        <f t="shared" si="12"/>
        <v>13520986</v>
      </c>
      <c r="AE69" s="388">
        <f t="shared" si="12"/>
        <v>13453729.150756449</v>
      </c>
      <c r="AF69" s="388">
        <f>AF18+SUM(AF20:AF22)+SUM(AF24:AF26)+AF30+AF37+SUM(AF65:AF67)</f>
        <v>13600873.317468382</v>
      </c>
      <c r="AG69" s="388">
        <f>AG18+SUM(AG20:AG22)+SUM(AG24:AG26)+AG30+AG37+SUM(AG65:AG67)</f>
        <v>13368684.530255765</v>
      </c>
      <c r="AH69" s="388">
        <f>AH18+SUM(AH20:AH22)+SUM(AH24:AH26)+AH30+AH37+SUM(AH65:AH67)</f>
        <v>13718091.82808903</v>
      </c>
      <c r="AI69" s="388">
        <f>AI18+SUM(AI20:AI22)+SUM(AI24:AI26)+AI30+AI37+SUM(AI65:AI67)</f>
        <v>14084257.328427384</v>
      </c>
      <c r="AJ69" s="327">
        <f t="shared" ref="AJ69:AN69" si="13">ROUND((AE69-AD69)/AD69*100,1)</f>
        <v>-0.5</v>
      </c>
      <c r="AK69" s="327">
        <f t="shared" si="13"/>
        <v>1.1000000000000001</v>
      </c>
      <c r="AL69" s="327">
        <f t="shared" si="13"/>
        <v>-1.7</v>
      </c>
      <c r="AM69" s="327">
        <f t="shared" si="13"/>
        <v>2.6</v>
      </c>
      <c r="AN69" s="327">
        <f t="shared" si="13"/>
        <v>2.7</v>
      </c>
    </row>
    <row r="70" spans="1:40" ht="18">
      <c r="B70" s="316" t="s">
        <v>322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36"/>
  <sheetViews>
    <sheetView workbookViewId="0">
      <pane xSplit="13" ySplit="5" topLeftCell="Z6" activePane="bottomRight" state="frozen"/>
      <selection pane="topRight" activeCell="N1" sqref="N1"/>
      <selection pane="bottomLeft" activeCell="A6" sqref="A6"/>
      <selection pane="bottomRight" activeCell="AF11" sqref="AF11:AF12"/>
    </sheetView>
  </sheetViews>
  <sheetFormatPr defaultColWidth="11" defaultRowHeight="13"/>
  <cols>
    <col min="1" max="1" width="4.90625" style="311" customWidth="1"/>
    <col min="2" max="2" width="11.453125" style="311" customWidth="1"/>
    <col min="3" max="18" width="11" style="311" hidden="1" customWidth="1"/>
    <col min="19" max="21" width="11" style="311"/>
    <col min="22" max="22" width="11.36328125" style="311" bestFit="1" customWidth="1"/>
    <col min="23" max="27" width="11" style="311"/>
    <col min="28" max="28" width="11.7265625" style="311" customWidth="1"/>
    <col min="29" max="35" width="10.6328125" style="311" customWidth="1"/>
    <col min="36" max="40" width="9.6328125" style="311" customWidth="1"/>
    <col min="41" max="16384" width="11" style="311"/>
  </cols>
  <sheetData>
    <row r="1" spans="1:40" ht="18">
      <c r="A1" s="339"/>
      <c r="B1" s="64" t="s">
        <v>245</v>
      </c>
      <c r="S1" s="311" t="s">
        <v>36</v>
      </c>
      <c r="U1" s="311" t="s">
        <v>248</v>
      </c>
      <c r="V1" s="311" t="s">
        <v>258</v>
      </c>
      <c r="W1" s="311" t="s">
        <v>248</v>
      </c>
      <c r="X1" s="340" t="s">
        <v>248</v>
      </c>
      <c r="Y1" s="312" t="s">
        <v>248</v>
      </c>
      <c r="Z1" s="311" t="s">
        <v>258</v>
      </c>
      <c r="AA1" s="311" t="s">
        <v>248</v>
      </c>
      <c r="AB1" s="311" t="s">
        <v>258</v>
      </c>
      <c r="AC1" s="311" t="s">
        <v>248</v>
      </c>
      <c r="AD1" s="311" t="s">
        <v>258</v>
      </c>
      <c r="AE1" s="370" t="s">
        <v>248</v>
      </c>
      <c r="AF1" s="311" t="s">
        <v>58</v>
      </c>
      <c r="AG1" s="341" t="s">
        <v>58</v>
      </c>
      <c r="AH1" s="311" t="s">
        <v>59</v>
      </c>
      <c r="AI1" s="311" t="s">
        <v>59</v>
      </c>
    </row>
    <row r="2" spans="1:40">
      <c r="A2" s="339"/>
      <c r="B2" s="64"/>
      <c r="N2" s="311">
        <v>19784388</v>
      </c>
      <c r="O2" s="311">
        <v>19144708</v>
      </c>
      <c r="P2" s="311">
        <v>19285155</v>
      </c>
      <c r="Q2" s="311">
        <v>19441327</v>
      </c>
      <c r="R2" s="311">
        <v>19901837</v>
      </c>
      <c r="AB2" s="312"/>
      <c r="AC2" s="312"/>
      <c r="AD2" s="312"/>
      <c r="AE2" s="312"/>
      <c r="AF2" s="312"/>
      <c r="AG2" s="312"/>
      <c r="AJ2" s="313" t="s">
        <v>214</v>
      </c>
    </row>
    <row r="3" spans="1:40" ht="14.25" customHeight="1">
      <c r="A3" s="342"/>
      <c r="B3" s="372" t="s">
        <v>38</v>
      </c>
      <c r="C3" s="344">
        <v>1990</v>
      </c>
      <c r="D3" s="344">
        <v>1991</v>
      </c>
      <c r="E3" s="344">
        <v>1992</v>
      </c>
      <c r="F3" s="344">
        <v>1993</v>
      </c>
      <c r="G3" s="344">
        <v>1994</v>
      </c>
      <c r="H3" s="344">
        <v>1995</v>
      </c>
      <c r="I3" s="344">
        <v>1996</v>
      </c>
      <c r="J3" s="344">
        <v>1997</v>
      </c>
      <c r="K3" s="344">
        <v>1998</v>
      </c>
      <c r="L3" s="344">
        <v>1999</v>
      </c>
      <c r="M3" s="344">
        <v>2000</v>
      </c>
      <c r="N3" s="65">
        <v>2001</v>
      </c>
      <c r="O3" s="65">
        <v>2002</v>
      </c>
      <c r="P3" s="65">
        <v>2003</v>
      </c>
      <c r="Q3" s="65">
        <v>2004</v>
      </c>
      <c r="R3" s="65">
        <v>2005</v>
      </c>
      <c r="S3" s="65">
        <v>2006</v>
      </c>
      <c r="T3" s="65">
        <v>2007</v>
      </c>
      <c r="U3" s="65">
        <v>2008</v>
      </c>
      <c r="V3" s="230">
        <v>2009</v>
      </c>
      <c r="W3" s="230">
        <v>2010</v>
      </c>
      <c r="X3" s="230">
        <v>2011</v>
      </c>
      <c r="Y3" s="314">
        <v>2012</v>
      </c>
      <c r="Z3" s="314">
        <v>2013</v>
      </c>
      <c r="AA3" s="314">
        <v>2014</v>
      </c>
      <c r="AB3" s="314">
        <v>2015</v>
      </c>
      <c r="AC3" s="314">
        <v>2016</v>
      </c>
      <c r="AD3" s="345">
        <v>2017</v>
      </c>
      <c r="AE3" s="345">
        <v>2018</v>
      </c>
      <c r="AF3" s="308">
        <v>2019</v>
      </c>
      <c r="AG3" s="345">
        <v>2020</v>
      </c>
      <c r="AH3" s="345">
        <v>2021</v>
      </c>
      <c r="AI3" s="345">
        <v>2022</v>
      </c>
      <c r="AJ3" s="315"/>
      <c r="AK3" s="315"/>
      <c r="AL3" s="315"/>
      <c r="AM3" s="315"/>
      <c r="AN3" s="315"/>
    </row>
    <row r="4" spans="1:40" ht="18">
      <c r="A4" s="346"/>
      <c r="B4" s="346"/>
      <c r="C4" s="347" t="s">
        <v>215</v>
      </c>
      <c r="D4" s="347" t="s">
        <v>216</v>
      </c>
      <c r="E4" s="347" t="s">
        <v>217</v>
      </c>
      <c r="F4" s="347" t="s">
        <v>218</v>
      </c>
      <c r="G4" s="347" t="s">
        <v>219</v>
      </c>
      <c r="H4" s="347" t="s">
        <v>220</v>
      </c>
      <c r="I4" s="347" t="s">
        <v>221</v>
      </c>
      <c r="J4" s="347" t="s">
        <v>222</v>
      </c>
      <c r="K4" s="347" t="s">
        <v>223</v>
      </c>
      <c r="L4" s="347" t="s">
        <v>224</v>
      </c>
      <c r="M4" s="347" t="s">
        <v>39</v>
      </c>
      <c r="N4" s="348" t="s">
        <v>40</v>
      </c>
      <c r="O4" s="348" t="s">
        <v>41</v>
      </c>
      <c r="P4" s="348" t="s">
        <v>42</v>
      </c>
      <c r="Q4" s="348" t="s">
        <v>43</v>
      </c>
      <c r="R4" s="348" t="s">
        <v>44</v>
      </c>
      <c r="S4" s="348" t="s">
        <v>45</v>
      </c>
      <c r="T4" s="348" t="s">
        <v>46</v>
      </c>
      <c r="U4" s="316" t="s">
        <v>47</v>
      </c>
      <c r="V4" s="349" t="s">
        <v>48</v>
      </c>
      <c r="W4" s="349" t="s">
        <v>49</v>
      </c>
      <c r="X4" s="349" t="s">
        <v>50</v>
      </c>
      <c r="Y4" s="317" t="s">
        <v>51</v>
      </c>
      <c r="Z4" s="317" t="s">
        <v>52</v>
      </c>
      <c r="AA4" s="317" t="s">
        <v>53</v>
      </c>
      <c r="AB4" s="317" t="s">
        <v>54</v>
      </c>
      <c r="AC4" s="317" t="s">
        <v>55</v>
      </c>
      <c r="AD4" s="351" t="s">
        <v>56</v>
      </c>
      <c r="AE4" s="351" t="s">
        <v>57</v>
      </c>
      <c r="AF4" s="309" t="s">
        <v>252</v>
      </c>
      <c r="AG4" s="351" t="s">
        <v>213</v>
      </c>
      <c r="AH4" s="351" t="s">
        <v>283</v>
      </c>
      <c r="AI4" s="351" t="s">
        <v>319</v>
      </c>
      <c r="AJ4" s="318" t="s">
        <v>246</v>
      </c>
      <c r="AK4" s="318" t="s">
        <v>320</v>
      </c>
      <c r="AL4" s="318" t="s">
        <v>321</v>
      </c>
      <c r="AM4" s="319" t="s">
        <v>284</v>
      </c>
      <c r="AN4" s="319" t="s">
        <v>308</v>
      </c>
    </row>
    <row r="5" spans="1:40">
      <c r="A5" s="346"/>
      <c r="B5" s="346" t="s">
        <v>105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4"/>
      <c r="O5" s="374"/>
      <c r="P5" s="374"/>
      <c r="Q5" s="374"/>
      <c r="R5" s="374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17"/>
      <c r="AI5" s="317"/>
      <c r="AJ5" s="320"/>
      <c r="AK5" s="320"/>
      <c r="AL5" s="320"/>
      <c r="AM5" s="320"/>
      <c r="AN5" s="320"/>
    </row>
    <row r="6" spans="1:40">
      <c r="A6" s="375"/>
      <c r="B6" s="376" t="s">
        <v>24</v>
      </c>
      <c r="C6" s="377">
        <v>19635795</v>
      </c>
      <c r="D6" s="377">
        <v>20001102</v>
      </c>
      <c r="E6" s="377">
        <v>20063722</v>
      </c>
      <c r="F6" s="377">
        <v>20395714</v>
      </c>
      <c r="G6" s="377">
        <v>19966793</v>
      </c>
      <c r="H6" s="377">
        <v>21228355</v>
      </c>
      <c r="I6" s="377">
        <v>21732657</v>
      </c>
      <c r="J6" s="377">
        <v>21193983</v>
      </c>
      <c r="K6" s="377">
        <v>20348388</v>
      </c>
      <c r="L6" s="377">
        <v>20023358</v>
      </c>
      <c r="M6" s="377">
        <v>20381209</v>
      </c>
      <c r="N6" s="385">
        <f>SUM(N7:N16)</f>
        <v>19784388</v>
      </c>
      <c r="O6" s="385">
        <f t="shared" ref="O6:AI6" si="0">SUM(O7:O16)</f>
        <v>19144708</v>
      </c>
      <c r="P6" s="385">
        <f t="shared" si="0"/>
        <v>19285155</v>
      </c>
      <c r="Q6" s="385">
        <f t="shared" si="0"/>
        <v>19441327</v>
      </c>
      <c r="R6" s="385">
        <f t="shared" si="0"/>
        <v>19901837</v>
      </c>
      <c r="S6" s="378">
        <f t="shared" si="0"/>
        <v>19782242.294825662</v>
      </c>
      <c r="T6" s="378">
        <f t="shared" si="0"/>
        <v>19889432.330781937</v>
      </c>
      <c r="U6" s="378">
        <f t="shared" si="0"/>
        <v>19545690.871568378</v>
      </c>
      <c r="V6" s="378">
        <f t="shared" si="0"/>
        <v>18198634.559316851</v>
      </c>
      <c r="W6" s="378">
        <f t="shared" si="0"/>
        <v>19374669.281888761</v>
      </c>
      <c r="X6" s="378">
        <f t="shared" si="0"/>
        <v>19401843.34138649</v>
      </c>
      <c r="Y6" s="378">
        <f t="shared" si="0"/>
        <v>19586754.252332043</v>
      </c>
      <c r="Z6" s="378">
        <f t="shared" si="0"/>
        <v>19885048.633353006</v>
      </c>
      <c r="AA6" s="379">
        <f t="shared" si="0"/>
        <v>19957695.406695016</v>
      </c>
      <c r="AB6" s="379">
        <f t="shared" si="0"/>
        <v>20187819.183975238</v>
      </c>
      <c r="AC6" s="379">
        <f t="shared" si="0"/>
        <v>20260598.70055842</v>
      </c>
      <c r="AD6" s="380">
        <f t="shared" si="0"/>
        <v>20703790.339684371</v>
      </c>
      <c r="AE6" s="380">
        <f t="shared" si="0"/>
        <v>20612569.931051183</v>
      </c>
      <c r="AF6" s="380">
        <f t="shared" si="0"/>
        <v>20493016</v>
      </c>
      <c r="AG6" s="380">
        <f t="shared" si="0"/>
        <v>19958837</v>
      </c>
      <c r="AH6" s="380">
        <f t="shared" si="0"/>
        <v>20527063</v>
      </c>
      <c r="AI6" s="380">
        <f t="shared" si="0"/>
        <v>20872491</v>
      </c>
      <c r="AJ6" s="321">
        <f>ROUND((AE6-AD6)/AD6*100,1)</f>
        <v>-0.4</v>
      </c>
      <c r="AK6" s="321">
        <f>ROUND((AF6-AE6)/AE6*100,1)</f>
        <v>-0.6</v>
      </c>
      <c r="AL6" s="321">
        <f>ROUND((AG6-AF6)/AF6*100,1)</f>
        <v>-2.6</v>
      </c>
      <c r="AM6" s="321">
        <f>ROUND((AH6-AG6)/AG6*100,1)</f>
        <v>2.8</v>
      </c>
      <c r="AN6" s="321">
        <f>ROUND((AI6-AH6)/AH6*100,1)</f>
        <v>1.7</v>
      </c>
    </row>
    <row r="7" spans="1:40">
      <c r="A7" s="358">
        <v>100</v>
      </c>
      <c r="B7" s="316" t="s">
        <v>25</v>
      </c>
      <c r="C7" s="351">
        <v>6351099</v>
      </c>
      <c r="D7" s="351">
        <v>6480473</v>
      </c>
      <c r="E7" s="351">
        <v>6588232</v>
      </c>
      <c r="F7" s="351">
        <v>6740215</v>
      </c>
      <c r="G7" s="351">
        <v>6556000</v>
      </c>
      <c r="H7" s="351">
        <v>6895187</v>
      </c>
      <c r="I7" s="351">
        <v>7126232</v>
      </c>
      <c r="J7" s="351">
        <v>6857399</v>
      </c>
      <c r="K7" s="351">
        <v>6666706</v>
      </c>
      <c r="L7" s="351">
        <v>6618114</v>
      </c>
      <c r="M7" s="351">
        <v>6699488</v>
      </c>
      <c r="N7" s="385">
        <f>N18</f>
        <v>6558112</v>
      </c>
      <c r="O7" s="385">
        <f t="shared" ref="O7:AI8" si="1">O18</f>
        <v>5902716</v>
      </c>
      <c r="P7" s="385">
        <f t="shared" si="1"/>
        <v>5981080</v>
      </c>
      <c r="Q7" s="385">
        <f t="shared" si="1"/>
        <v>6027118</v>
      </c>
      <c r="R7" s="385">
        <f t="shared" si="1"/>
        <v>6154327</v>
      </c>
      <c r="S7" s="378">
        <f t="shared" si="1"/>
        <v>6143395.2948256619</v>
      </c>
      <c r="T7" s="378">
        <f t="shared" si="1"/>
        <v>6202398.3307819366</v>
      </c>
      <c r="U7" s="378">
        <f t="shared" si="1"/>
        <v>6091594.8715683781</v>
      </c>
      <c r="V7" s="378">
        <f t="shared" si="1"/>
        <v>5953412.5593168512</v>
      </c>
      <c r="W7" s="378">
        <f t="shared" si="1"/>
        <v>6313905.2818887606</v>
      </c>
      <c r="X7" s="378">
        <f t="shared" si="1"/>
        <v>6383036.3413864896</v>
      </c>
      <c r="Y7" s="378">
        <f t="shared" si="1"/>
        <v>6367879.2523320429</v>
      </c>
      <c r="Z7" s="378">
        <f t="shared" si="1"/>
        <v>6385578.6333530061</v>
      </c>
      <c r="AA7" s="378">
        <f t="shared" si="1"/>
        <v>6488973.4066950157</v>
      </c>
      <c r="AB7" s="378">
        <f t="shared" si="1"/>
        <v>6571170.1839752384</v>
      </c>
      <c r="AC7" s="378">
        <f t="shared" si="1"/>
        <v>6536551.7005584203</v>
      </c>
      <c r="AD7" s="381">
        <f t="shared" si="1"/>
        <v>6681355.3396843709</v>
      </c>
      <c r="AE7" s="381">
        <f t="shared" si="1"/>
        <v>6626222.9310511835</v>
      </c>
      <c r="AF7" s="381">
        <f t="shared" si="1"/>
        <v>6456893</v>
      </c>
      <c r="AG7" s="381">
        <f t="shared" si="1"/>
        <v>6329640</v>
      </c>
      <c r="AH7" s="381">
        <f t="shared" si="1"/>
        <v>6621070</v>
      </c>
      <c r="AI7" s="381">
        <f t="shared" si="1"/>
        <v>6799504</v>
      </c>
      <c r="AJ7" s="321">
        <f t="shared" ref="AJ7:AN58" si="2">ROUND((AE7-AD7)/AD7*100,1)</f>
        <v>-0.8</v>
      </c>
      <c r="AK7" s="321">
        <f t="shared" si="2"/>
        <v>-2.6</v>
      </c>
      <c r="AL7" s="321">
        <f t="shared" si="2"/>
        <v>-2</v>
      </c>
      <c r="AM7" s="321">
        <f t="shared" si="2"/>
        <v>4.5999999999999996</v>
      </c>
      <c r="AN7" s="321">
        <f t="shared" si="2"/>
        <v>2.7</v>
      </c>
    </row>
    <row r="8" spans="1:40">
      <c r="A8" s="358" t="s">
        <v>276</v>
      </c>
      <c r="B8" s="316" t="s">
        <v>26</v>
      </c>
      <c r="C8" s="351">
        <v>3295493</v>
      </c>
      <c r="D8" s="351">
        <v>3244932</v>
      </c>
      <c r="E8" s="351">
        <v>3218925</v>
      </c>
      <c r="F8" s="351">
        <v>3179225</v>
      </c>
      <c r="G8" s="351">
        <v>3117638</v>
      </c>
      <c r="H8" s="351">
        <v>3407337</v>
      </c>
      <c r="I8" s="351">
        <v>3432588</v>
      </c>
      <c r="J8" s="351">
        <v>3244686</v>
      </c>
      <c r="K8" s="351">
        <v>2966663</v>
      </c>
      <c r="L8" s="351">
        <v>2830471</v>
      </c>
      <c r="M8" s="351">
        <v>2924190</v>
      </c>
      <c r="N8" s="385">
        <f>N19</f>
        <v>2889916</v>
      </c>
      <c r="O8" s="385">
        <f t="shared" si="1"/>
        <v>2822870</v>
      </c>
      <c r="P8" s="385">
        <f t="shared" si="1"/>
        <v>2845675</v>
      </c>
      <c r="Q8" s="385">
        <f t="shared" si="1"/>
        <v>2884172</v>
      </c>
      <c r="R8" s="385">
        <f t="shared" si="1"/>
        <v>2998222</v>
      </c>
      <c r="S8" s="378">
        <f t="shared" si="1"/>
        <v>3020812</v>
      </c>
      <c r="T8" s="378">
        <f t="shared" si="1"/>
        <v>3067015</v>
      </c>
      <c r="U8" s="378">
        <f t="shared" si="1"/>
        <v>2955751</v>
      </c>
      <c r="V8" s="378">
        <f t="shared" si="1"/>
        <v>2786842</v>
      </c>
      <c r="W8" s="378">
        <f t="shared" si="1"/>
        <v>3062147</v>
      </c>
      <c r="X8" s="378">
        <f t="shared" si="1"/>
        <v>3098606</v>
      </c>
      <c r="Y8" s="378">
        <f t="shared" si="1"/>
        <v>3064390</v>
      </c>
      <c r="Z8" s="378">
        <f t="shared" si="1"/>
        <v>3141253</v>
      </c>
      <c r="AA8" s="378">
        <f t="shared" si="1"/>
        <v>3128682</v>
      </c>
      <c r="AB8" s="378">
        <f t="shared" si="1"/>
        <v>3231097</v>
      </c>
      <c r="AC8" s="378">
        <f t="shared" si="1"/>
        <v>3240292</v>
      </c>
      <c r="AD8" s="381">
        <f t="shared" si="1"/>
        <v>3358226</v>
      </c>
      <c r="AE8" s="381">
        <f t="shared" si="1"/>
        <v>3316562</v>
      </c>
      <c r="AF8" s="381">
        <f t="shared" si="1"/>
        <v>3375569</v>
      </c>
      <c r="AG8" s="381">
        <f t="shared" si="1"/>
        <v>3315702</v>
      </c>
      <c r="AH8" s="381">
        <f t="shared" si="1"/>
        <v>3374279</v>
      </c>
      <c r="AI8" s="381">
        <f t="shared" si="1"/>
        <v>3410784</v>
      </c>
      <c r="AJ8" s="321">
        <f t="shared" si="2"/>
        <v>-1.2</v>
      </c>
      <c r="AK8" s="321">
        <f t="shared" si="2"/>
        <v>1.8</v>
      </c>
      <c r="AL8" s="321">
        <f t="shared" si="2"/>
        <v>-1.8</v>
      </c>
      <c r="AM8" s="321">
        <f t="shared" si="2"/>
        <v>1.8</v>
      </c>
      <c r="AN8" s="321">
        <f t="shared" si="2"/>
        <v>1.1000000000000001</v>
      </c>
    </row>
    <row r="9" spans="1:40">
      <c r="A9" s="358">
        <v>2</v>
      </c>
      <c r="B9" s="316" t="s">
        <v>27</v>
      </c>
      <c r="C9" s="351">
        <v>1662695</v>
      </c>
      <c r="D9" s="351">
        <v>1683738</v>
      </c>
      <c r="E9" s="351">
        <v>1689608</v>
      </c>
      <c r="F9" s="351">
        <v>1726523</v>
      </c>
      <c r="G9" s="351">
        <v>1640145</v>
      </c>
      <c r="H9" s="351">
        <v>1810672</v>
      </c>
      <c r="I9" s="351">
        <v>1840292</v>
      </c>
      <c r="J9" s="351">
        <v>1859389</v>
      </c>
      <c r="K9" s="351">
        <v>1815299</v>
      </c>
      <c r="L9" s="351">
        <v>1761879</v>
      </c>
      <c r="M9" s="351">
        <v>1797958</v>
      </c>
      <c r="N9" s="385">
        <f>N23</f>
        <v>1752987</v>
      </c>
      <c r="O9" s="385">
        <f t="shared" ref="O9:AI9" si="3">O23</f>
        <v>1712911</v>
      </c>
      <c r="P9" s="385">
        <f t="shared" si="3"/>
        <v>1749188</v>
      </c>
      <c r="Q9" s="385">
        <f t="shared" si="3"/>
        <v>1784065</v>
      </c>
      <c r="R9" s="385">
        <f t="shared" si="3"/>
        <v>1858810</v>
      </c>
      <c r="S9" s="378">
        <f t="shared" si="3"/>
        <v>1834794</v>
      </c>
      <c r="T9" s="378">
        <f t="shared" si="3"/>
        <v>1835789</v>
      </c>
      <c r="U9" s="378">
        <f t="shared" si="3"/>
        <v>1755947</v>
      </c>
      <c r="V9" s="378">
        <f t="shared" si="3"/>
        <v>1663625</v>
      </c>
      <c r="W9" s="378">
        <f t="shared" si="3"/>
        <v>1751825</v>
      </c>
      <c r="X9" s="378">
        <f t="shared" si="3"/>
        <v>1805591</v>
      </c>
      <c r="Y9" s="378">
        <f t="shared" si="3"/>
        <v>1862320</v>
      </c>
      <c r="Z9" s="378">
        <f t="shared" si="3"/>
        <v>1867866</v>
      </c>
      <c r="AA9" s="378">
        <f t="shared" si="3"/>
        <v>1845046</v>
      </c>
      <c r="AB9" s="378">
        <f t="shared" si="3"/>
        <v>1853724</v>
      </c>
      <c r="AC9" s="378">
        <f t="shared" si="3"/>
        <v>1936252</v>
      </c>
      <c r="AD9" s="381">
        <f t="shared" si="3"/>
        <v>1932043</v>
      </c>
      <c r="AE9" s="381">
        <f t="shared" si="3"/>
        <v>1913237</v>
      </c>
      <c r="AF9" s="381">
        <f t="shared" si="3"/>
        <v>2049123</v>
      </c>
      <c r="AG9" s="381">
        <f t="shared" si="3"/>
        <v>1959363</v>
      </c>
      <c r="AH9" s="381">
        <f t="shared" si="3"/>
        <v>1945270</v>
      </c>
      <c r="AI9" s="381">
        <f t="shared" si="3"/>
        <v>1940857</v>
      </c>
      <c r="AJ9" s="321">
        <f t="shared" si="2"/>
        <v>-1</v>
      </c>
      <c r="AK9" s="321">
        <f t="shared" si="2"/>
        <v>7.1</v>
      </c>
      <c r="AL9" s="321">
        <f t="shared" si="2"/>
        <v>-4.4000000000000004</v>
      </c>
      <c r="AM9" s="321">
        <f t="shared" si="2"/>
        <v>-0.7</v>
      </c>
      <c r="AN9" s="321">
        <f t="shared" si="2"/>
        <v>-0.2</v>
      </c>
    </row>
    <row r="10" spans="1:40">
      <c r="A10" s="358">
        <v>3</v>
      </c>
      <c r="B10" s="316" t="s">
        <v>28</v>
      </c>
      <c r="C10" s="351">
        <v>2517320</v>
      </c>
      <c r="D10" s="351">
        <v>2587911</v>
      </c>
      <c r="E10" s="351">
        <v>2507298</v>
      </c>
      <c r="F10" s="351">
        <v>2526479</v>
      </c>
      <c r="G10" s="351">
        <v>2473573</v>
      </c>
      <c r="H10" s="351">
        <v>2668012</v>
      </c>
      <c r="I10" s="351">
        <v>2712525</v>
      </c>
      <c r="J10" s="351">
        <v>2700545</v>
      </c>
      <c r="K10" s="351">
        <v>2557105</v>
      </c>
      <c r="L10" s="351">
        <v>2531666</v>
      </c>
      <c r="M10" s="351">
        <v>2597590</v>
      </c>
      <c r="N10" s="385">
        <f>N29</f>
        <v>2429194</v>
      </c>
      <c r="O10" s="385">
        <f t="shared" ref="O10:AI10" si="4">O29</f>
        <v>2501954</v>
      </c>
      <c r="P10" s="385">
        <f t="shared" si="4"/>
        <v>2548675</v>
      </c>
      <c r="Q10" s="385">
        <f t="shared" si="4"/>
        <v>2570772</v>
      </c>
      <c r="R10" s="385">
        <f t="shared" si="4"/>
        <v>2654911</v>
      </c>
      <c r="S10" s="378">
        <f t="shared" si="4"/>
        <v>2720814</v>
      </c>
      <c r="T10" s="378">
        <f t="shared" si="4"/>
        <v>2771416</v>
      </c>
      <c r="U10" s="378">
        <f t="shared" si="4"/>
        <v>2794410</v>
      </c>
      <c r="V10" s="378">
        <f t="shared" si="4"/>
        <v>2365538</v>
      </c>
      <c r="W10" s="378">
        <f t="shared" si="4"/>
        <v>2511832</v>
      </c>
      <c r="X10" s="378">
        <f t="shared" si="4"/>
        <v>2446380</v>
      </c>
      <c r="Y10" s="378">
        <f t="shared" si="4"/>
        <v>2652108</v>
      </c>
      <c r="Z10" s="378">
        <f t="shared" si="4"/>
        <v>2656221</v>
      </c>
      <c r="AA10" s="378">
        <f t="shared" si="4"/>
        <v>2661282</v>
      </c>
      <c r="AB10" s="378">
        <f t="shared" si="4"/>
        <v>2670465</v>
      </c>
      <c r="AC10" s="378">
        <f t="shared" si="4"/>
        <v>2600797</v>
      </c>
      <c r="AD10" s="381">
        <f t="shared" si="4"/>
        <v>2619833</v>
      </c>
      <c r="AE10" s="381">
        <f t="shared" si="4"/>
        <v>2660216</v>
      </c>
      <c r="AF10" s="381">
        <f t="shared" si="4"/>
        <v>2667582</v>
      </c>
      <c r="AG10" s="381">
        <f t="shared" si="4"/>
        <v>2589657</v>
      </c>
      <c r="AH10" s="381">
        <f t="shared" si="4"/>
        <v>2688411</v>
      </c>
      <c r="AI10" s="381">
        <f t="shared" si="4"/>
        <v>2755537</v>
      </c>
      <c r="AJ10" s="321">
        <f t="shared" si="2"/>
        <v>1.5</v>
      </c>
      <c r="AK10" s="321">
        <f t="shared" si="2"/>
        <v>0.3</v>
      </c>
      <c r="AL10" s="321">
        <f t="shared" si="2"/>
        <v>-2.9</v>
      </c>
      <c r="AM10" s="321">
        <f t="shared" si="2"/>
        <v>3.8</v>
      </c>
      <c r="AN10" s="321">
        <f t="shared" si="2"/>
        <v>2.5</v>
      </c>
    </row>
    <row r="11" spans="1:40">
      <c r="A11" s="358">
        <v>4</v>
      </c>
      <c r="B11" s="316" t="s">
        <v>29</v>
      </c>
      <c r="C11" s="351">
        <v>994875</v>
      </c>
      <c r="D11" s="351">
        <v>1026170</v>
      </c>
      <c r="E11" s="351">
        <v>1011982</v>
      </c>
      <c r="F11" s="351">
        <v>1065241</v>
      </c>
      <c r="G11" s="351">
        <v>1067459</v>
      </c>
      <c r="H11" s="351">
        <v>1119763</v>
      </c>
      <c r="I11" s="351">
        <v>1169297</v>
      </c>
      <c r="J11" s="351">
        <v>1149380</v>
      </c>
      <c r="K11" s="351">
        <v>1114850</v>
      </c>
      <c r="L11" s="351">
        <v>1144873</v>
      </c>
      <c r="M11" s="351">
        <v>1154821</v>
      </c>
      <c r="N11" s="385">
        <f>N35</f>
        <v>1139753</v>
      </c>
      <c r="O11" s="385">
        <f t="shared" ref="O11:AI11" si="5">O35</f>
        <v>1129022</v>
      </c>
      <c r="P11" s="385">
        <f t="shared" si="5"/>
        <v>1135851</v>
      </c>
      <c r="Q11" s="385">
        <f t="shared" si="5"/>
        <v>1139462</v>
      </c>
      <c r="R11" s="385">
        <f t="shared" si="5"/>
        <v>1163868</v>
      </c>
      <c r="S11" s="378">
        <f t="shared" si="5"/>
        <v>1152215</v>
      </c>
      <c r="T11" s="378">
        <f t="shared" si="5"/>
        <v>1137424</v>
      </c>
      <c r="U11" s="378">
        <f t="shared" si="5"/>
        <v>1119862</v>
      </c>
      <c r="V11" s="378">
        <f t="shared" si="5"/>
        <v>1046972</v>
      </c>
      <c r="W11" s="378">
        <f t="shared" si="5"/>
        <v>1084258</v>
      </c>
      <c r="X11" s="378">
        <f t="shared" si="5"/>
        <v>1047551</v>
      </c>
      <c r="Y11" s="378">
        <f t="shared" si="5"/>
        <v>1058510</v>
      </c>
      <c r="Z11" s="378">
        <f t="shared" si="5"/>
        <v>1071429</v>
      </c>
      <c r="AA11" s="378">
        <f t="shared" si="5"/>
        <v>1056034</v>
      </c>
      <c r="AB11" s="378">
        <f t="shared" si="5"/>
        <v>1038873</v>
      </c>
      <c r="AC11" s="378">
        <f t="shared" si="5"/>
        <v>1082301</v>
      </c>
      <c r="AD11" s="381">
        <f t="shared" si="5"/>
        <v>1143634</v>
      </c>
      <c r="AE11" s="381">
        <f t="shared" si="5"/>
        <v>1127143</v>
      </c>
      <c r="AF11" s="381">
        <f t="shared" si="5"/>
        <v>1111417</v>
      </c>
      <c r="AG11" s="381">
        <f t="shared" si="5"/>
        <v>1066023</v>
      </c>
      <c r="AH11" s="381">
        <f t="shared" si="5"/>
        <v>1079800</v>
      </c>
      <c r="AI11" s="381">
        <f t="shared" si="5"/>
        <v>1088380</v>
      </c>
      <c r="AJ11" s="321">
        <f t="shared" si="2"/>
        <v>-1.4</v>
      </c>
      <c r="AK11" s="321">
        <f t="shared" si="2"/>
        <v>-1.4</v>
      </c>
      <c r="AL11" s="321">
        <f t="shared" si="2"/>
        <v>-4.0999999999999996</v>
      </c>
      <c r="AM11" s="321">
        <f t="shared" si="2"/>
        <v>1.3</v>
      </c>
      <c r="AN11" s="321">
        <f t="shared" si="2"/>
        <v>0.8</v>
      </c>
    </row>
    <row r="12" spans="1:40">
      <c r="A12" s="358">
        <v>5</v>
      </c>
      <c r="B12" s="316" t="s">
        <v>30</v>
      </c>
      <c r="C12" s="351">
        <v>2517328</v>
      </c>
      <c r="D12" s="351">
        <v>2586757</v>
      </c>
      <c r="E12" s="351">
        <v>2642134</v>
      </c>
      <c r="F12" s="351">
        <v>2615806</v>
      </c>
      <c r="G12" s="351">
        <v>2557534</v>
      </c>
      <c r="H12" s="351">
        <v>2633951</v>
      </c>
      <c r="I12" s="351">
        <v>2705805</v>
      </c>
      <c r="J12" s="351">
        <v>2659852</v>
      </c>
      <c r="K12" s="351">
        <v>2558071</v>
      </c>
      <c r="L12" s="351">
        <v>2463080</v>
      </c>
      <c r="M12" s="351">
        <v>2504580</v>
      </c>
      <c r="N12" s="385">
        <f>N42</f>
        <v>2427698</v>
      </c>
      <c r="O12" s="385">
        <f t="shared" ref="O12:AI12" si="6">O42</f>
        <v>2393277</v>
      </c>
      <c r="P12" s="385">
        <f t="shared" si="6"/>
        <v>2424962</v>
      </c>
      <c r="Q12" s="385">
        <f t="shared" si="6"/>
        <v>2469002</v>
      </c>
      <c r="R12" s="385">
        <f t="shared" si="6"/>
        <v>2518709</v>
      </c>
      <c r="S12" s="378">
        <f t="shared" si="6"/>
        <v>2473987</v>
      </c>
      <c r="T12" s="378">
        <f t="shared" si="6"/>
        <v>2460607</v>
      </c>
      <c r="U12" s="378">
        <f t="shared" si="6"/>
        <v>2537977</v>
      </c>
      <c r="V12" s="378">
        <f t="shared" si="6"/>
        <v>2212351</v>
      </c>
      <c r="W12" s="378">
        <f t="shared" si="6"/>
        <v>2401323</v>
      </c>
      <c r="X12" s="378">
        <f t="shared" si="6"/>
        <v>2383843</v>
      </c>
      <c r="Y12" s="378">
        <f t="shared" si="6"/>
        <v>2369876</v>
      </c>
      <c r="Z12" s="378">
        <f t="shared" si="6"/>
        <v>2468464</v>
      </c>
      <c r="AA12" s="378">
        <f t="shared" si="6"/>
        <v>2479193</v>
      </c>
      <c r="AB12" s="378">
        <f t="shared" si="6"/>
        <v>2480926</v>
      </c>
      <c r="AC12" s="378">
        <f t="shared" si="6"/>
        <v>2520304</v>
      </c>
      <c r="AD12" s="381">
        <f t="shared" si="6"/>
        <v>2547579</v>
      </c>
      <c r="AE12" s="381">
        <f t="shared" si="6"/>
        <v>2540318</v>
      </c>
      <c r="AF12" s="381">
        <f t="shared" si="6"/>
        <v>2370918</v>
      </c>
      <c r="AG12" s="381">
        <f t="shared" si="6"/>
        <v>2338841</v>
      </c>
      <c r="AH12" s="381">
        <f t="shared" si="6"/>
        <v>2444102</v>
      </c>
      <c r="AI12" s="381">
        <f t="shared" si="6"/>
        <v>2487108</v>
      </c>
      <c r="AJ12" s="321">
        <f t="shared" si="2"/>
        <v>-0.3</v>
      </c>
      <c r="AK12" s="321">
        <f t="shared" si="2"/>
        <v>-6.7</v>
      </c>
      <c r="AL12" s="321">
        <f t="shared" si="2"/>
        <v>-1.4</v>
      </c>
      <c r="AM12" s="321">
        <f t="shared" si="2"/>
        <v>4.5</v>
      </c>
      <c r="AN12" s="321">
        <f t="shared" si="2"/>
        <v>1.8</v>
      </c>
    </row>
    <row r="13" spans="1:40">
      <c r="A13" s="358">
        <v>6</v>
      </c>
      <c r="B13" s="316" t="s">
        <v>31</v>
      </c>
      <c r="C13" s="351">
        <v>891486</v>
      </c>
      <c r="D13" s="351">
        <v>944131</v>
      </c>
      <c r="E13" s="351">
        <v>926151</v>
      </c>
      <c r="F13" s="351">
        <v>983577</v>
      </c>
      <c r="G13" s="351">
        <v>997879</v>
      </c>
      <c r="H13" s="351">
        <v>1068513</v>
      </c>
      <c r="I13" s="351">
        <v>1080117</v>
      </c>
      <c r="J13" s="351">
        <v>1055069</v>
      </c>
      <c r="K13" s="351">
        <v>1037989</v>
      </c>
      <c r="L13" s="351">
        <v>1067910</v>
      </c>
      <c r="M13" s="351">
        <v>1070674</v>
      </c>
      <c r="N13" s="385">
        <f>N47</f>
        <v>997082</v>
      </c>
      <c r="O13" s="385">
        <f t="shared" ref="O13:AI13" si="7">O47</f>
        <v>1003921</v>
      </c>
      <c r="P13" s="385">
        <f t="shared" si="7"/>
        <v>986449</v>
      </c>
      <c r="Q13" s="385">
        <f t="shared" si="7"/>
        <v>978114</v>
      </c>
      <c r="R13" s="385">
        <f t="shared" si="7"/>
        <v>975112</v>
      </c>
      <c r="S13" s="378">
        <f t="shared" si="7"/>
        <v>956673</v>
      </c>
      <c r="T13" s="378">
        <f t="shared" si="7"/>
        <v>948344</v>
      </c>
      <c r="U13" s="378">
        <f t="shared" si="7"/>
        <v>913673</v>
      </c>
      <c r="V13" s="378">
        <f t="shared" si="7"/>
        <v>861677</v>
      </c>
      <c r="W13" s="378">
        <f t="shared" si="7"/>
        <v>908916</v>
      </c>
      <c r="X13" s="378">
        <f t="shared" si="7"/>
        <v>914581</v>
      </c>
      <c r="Y13" s="378">
        <f t="shared" si="7"/>
        <v>937064</v>
      </c>
      <c r="Z13" s="378">
        <f t="shared" si="7"/>
        <v>916600</v>
      </c>
      <c r="AA13" s="378">
        <f t="shared" si="7"/>
        <v>933764</v>
      </c>
      <c r="AB13" s="378">
        <f t="shared" si="7"/>
        <v>944179</v>
      </c>
      <c r="AC13" s="378">
        <f t="shared" si="7"/>
        <v>952301</v>
      </c>
      <c r="AD13" s="381">
        <f t="shared" si="7"/>
        <v>998217</v>
      </c>
      <c r="AE13" s="381">
        <f t="shared" si="7"/>
        <v>1013339</v>
      </c>
      <c r="AF13" s="381">
        <f t="shared" si="7"/>
        <v>989783</v>
      </c>
      <c r="AG13" s="381">
        <f t="shared" si="7"/>
        <v>947826</v>
      </c>
      <c r="AH13" s="381">
        <f t="shared" si="7"/>
        <v>961066</v>
      </c>
      <c r="AI13" s="381">
        <f t="shared" si="7"/>
        <v>968077</v>
      </c>
      <c r="AJ13" s="321">
        <f t="shared" si="2"/>
        <v>1.5</v>
      </c>
      <c r="AK13" s="321">
        <f t="shared" si="2"/>
        <v>-2.2999999999999998</v>
      </c>
      <c r="AL13" s="321">
        <f t="shared" si="2"/>
        <v>-4.2</v>
      </c>
      <c r="AM13" s="321">
        <f t="shared" si="2"/>
        <v>1.4</v>
      </c>
      <c r="AN13" s="321">
        <f t="shared" si="2"/>
        <v>0.7</v>
      </c>
    </row>
    <row r="14" spans="1:40">
      <c r="A14" s="358">
        <v>7</v>
      </c>
      <c r="B14" s="316" t="s">
        <v>32</v>
      </c>
      <c r="C14" s="351">
        <v>581752</v>
      </c>
      <c r="D14" s="351">
        <v>592994</v>
      </c>
      <c r="E14" s="351">
        <v>608019</v>
      </c>
      <c r="F14" s="351">
        <v>644647</v>
      </c>
      <c r="G14" s="351">
        <v>626392</v>
      </c>
      <c r="H14" s="351">
        <v>660159</v>
      </c>
      <c r="I14" s="351">
        <v>691636</v>
      </c>
      <c r="J14" s="351">
        <v>703527</v>
      </c>
      <c r="K14" s="351">
        <v>699310</v>
      </c>
      <c r="L14" s="351">
        <v>697424</v>
      </c>
      <c r="M14" s="351">
        <v>703303</v>
      </c>
      <c r="N14" s="385">
        <f>N55</f>
        <v>674476</v>
      </c>
      <c r="O14" s="385">
        <f t="shared" ref="O14:AI14" si="8">O55</f>
        <v>706258</v>
      </c>
      <c r="P14" s="385">
        <f t="shared" si="8"/>
        <v>679093</v>
      </c>
      <c r="Q14" s="385">
        <f t="shared" si="8"/>
        <v>673617</v>
      </c>
      <c r="R14" s="385">
        <f t="shared" si="8"/>
        <v>666460</v>
      </c>
      <c r="S14" s="378">
        <f t="shared" si="8"/>
        <v>613798</v>
      </c>
      <c r="T14" s="378">
        <f t="shared" si="8"/>
        <v>610654</v>
      </c>
      <c r="U14" s="378">
        <f t="shared" si="8"/>
        <v>574592</v>
      </c>
      <c r="V14" s="378">
        <f t="shared" si="8"/>
        <v>548385</v>
      </c>
      <c r="W14" s="378">
        <f t="shared" si="8"/>
        <v>555486</v>
      </c>
      <c r="X14" s="378">
        <f t="shared" si="8"/>
        <v>557951</v>
      </c>
      <c r="Y14" s="378">
        <f t="shared" si="8"/>
        <v>568392</v>
      </c>
      <c r="Z14" s="378">
        <f t="shared" si="8"/>
        <v>582615</v>
      </c>
      <c r="AA14" s="378">
        <f t="shared" si="8"/>
        <v>587075</v>
      </c>
      <c r="AB14" s="378">
        <f t="shared" si="8"/>
        <v>601643</v>
      </c>
      <c r="AC14" s="378">
        <f t="shared" si="8"/>
        <v>595296</v>
      </c>
      <c r="AD14" s="381">
        <f t="shared" si="8"/>
        <v>615172</v>
      </c>
      <c r="AE14" s="381">
        <f t="shared" si="8"/>
        <v>605394</v>
      </c>
      <c r="AF14" s="381">
        <f t="shared" si="8"/>
        <v>634884</v>
      </c>
      <c r="AG14" s="381">
        <f t="shared" si="8"/>
        <v>612901</v>
      </c>
      <c r="AH14" s="381">
        <f t="shared" si="8"/>
        <v>605314</v>
      </c>
      <c r="AI14" s="381">
        <f t="shared" si="8"/>
        <v>611218</v>
      </c>
      <c r="AJ14" s="321">
        <f t="shared" si="2"/>
        <v>-1.6</v>
      </c>
      <c r="AK14" s="321">
        <f t="shared" si="2"/>
        <v>4.9000000000000004</v>
      </c>
      <c r="AL14" s="321">
        <f t="shared" si="2"/>
        <v>-3.5</v>
      </c>
      <c r="AM14" s="321">
        <f t="shared" si="2"/>
        <v>-1.2</v>
      </c>
      <c r="AN14" s="321">
        <f t="shared" si="2"/>
        <v>1</v>
      </c>
    </row>
    <row r="15" spans="1:40">
      <c r="A15" s="358">
        <v>8</v>
      </c>
      <c r="B15" s="316" t="s">
        <v>33</v>
      </c>
      <c r="C15" s="351">
        <v>327297</v>
      </c>
      <c r="D15" s="351">
        <v>341159</v>
      </c>
      <c r="E15" s="351">
        <v>357195</v>
      </c>
      <c r="F15" s="351">
        <v>369258</v>
      </c>
      <c r="G15" s="351">
        <v>387328</v>
      </c>
      <c r="H15" s="351">
        <v>407762</v>
      </c>
      <c r="I15" s="351">
        <v>407629</v>
      </c>
      <c r="J15" s="351">
        <v>378945</v>
      </c>
      <c r="K15" s="351">
        <v>376194</v>
      </c>
      <c r="L15" s="351">
        <v>359657</v>
      </c>
      <c r="M15" s="351">
        <v>378601</v>
      </c>
      <c r="N15" s="385">
        <f>N61</f>
        <v>380068</v>
      </c>
      <c r="O15" s="385">
        <f t="shared" ref="O15:AI15" si="9">O61</f>
        <v>406849</v>
      </c>
      <c r="P15" s="385">
        <f t="shared" si="9"/>
        <v>399915</v>
      </c>
      <c r="Q15" s="385">
        <f t="shared" si="9"/>
        <v>391734</v>
      </c>
      <c r="R15" s="385">
        <f t="shared" si="9"/>
        <v>395727</v>
      </c>
      <c r="S15" s="378">
        <f t="shared" si="9"/>
        <v>382284</v>
      </c>
      <c r="T15" s="378">
        <f t="shared" si="9"/>
        <v>385161</v>
      </c>
      <c r="U15" s="378">
        <f t="shared" si="9"/>
        <v>354145</v>
      </c>
      <c r="V15" s="378">
        <f t="shared" si="9"/>
        <v>329782</v>
      </c>
      <c r="W15" s="378">
        <f>W61</f>
        <v>341753</v>
      </c>
      <c r="X15" s="378">
        <f t="shared" si="9"/>
        <v>336624</v>
      </c>
      <c r="Y15" s="378">
        <f t="shared" si="9"/>
        <v>276965</v>
      </c>
      <c r="Z15" s="378">
        <f t="shared" si="9"/>
        <v>363519</v>
      </c>
      <c r="AA15" s="378">
        <f t="shared" si="9"/>
        <v>352141</v>
      </c>
      <c r="AB15" s="378">
        <f t="shared" si="9"/>
        <v>364858</v>
      </c>
      <c r="AC15" s="378">
        <f t="shared" si="9"/>
        <v>368429</v>
      </c>
      <c r="AD15" s="381">
        <f t="shared" si="9"/>
        <v>376997</v>
      </c>
      <c r="AE15" s="381">
        <f t="shared" si="9"/>
        <v>381361</v>
      </c>
      <c r="AF15" s="381">
        <f t="shared" si="9"/>
        <v>383330</v>
      </c>
      <c r="AG15" s="381">
        <f t="shared" si="9"/>
        <v>366086</v>
      </c>
      <c r="AH15" s="381">
        <f t="shared" si="9"/>
        <v>370366</v>
      </c>
      <c r="AI15" s="381">
        <f t="shared" si="9"/>
        <v>367996</v>
      </c>
      <c r="AJ15" s="321">
        <f t="shared" si="2"/>
        <v>1.2</v>
      </c>
      <c r="AK15" s="321">
        <f t="shared" si="2"/>
        <v>0.5</v>
      </c>
      <c r="AL15" s="321">
        <f t="shared" si="2"/>
        <v>-4.5</v>
      </c>
      <c r="AM15" s="321">
        <f t="shared" si="2"/>
        <v>1.2</v>
      </c>
      <c r="AN15" s="321">
        <f t="shared" si="2"/>
        <v>-0.6</v>
      </c>
    </row>
    <row r="16" spans="1:40">
      <c r="A16" s="358">
        <v>9</v>
      </c>
      <c r="B16" s="316" t="s">
        <v>34</v>
      </c>
      <c r="C16" s="351">
        <v>496450</v>
      </c>
      <c r="D16" s="351">
        <v>512837</v>
      </c>
      <c r="E16" s="351">
        <v>514178</v>
      </c>
      <c r="F16" s="351">
        <v>544743</v>
      </c>
      <c r="G16" s="351">
        <v>542845</v>
      </c>
      <c r="H16" s="351">
        <v>556999</v>
      </c>
      <c r="I16" s="351">
        <v>566536</v>
      </c>
      <c r="J16" s="351">
        <v>585191</v>
      </c>
      <c r="K16" s="351">
        <v>556201</v>
      </c>
      <c r="L16" s="351">
        <v>548284</v>
      </c>
      <c r="M16" s="351">
        <v>550004</v>
      </c>
      <c r="N16" s="385">
        <f>N64</f>
        <v>535102</v>
      </c>
      <c r="O16" s="385">
        <f t="shared" ref="O16:AI16" si="10">O64</f>
        <v>564930</v>
      </c>
      <c r="P16" s="385">
        <f t="shared" si="10"/>
        <v>534267</v>
      </c>
      <c r="Q16" s="385">
        <f t="shared" si="10"/>
        <v>523271</v>
      </c>
      <c r="R16" s="385">
        <f t="shared" si="10"/>
        <v>515691</v>
      </c>
      <c r="S16" s="378">
        <f t="shared" si="10"/>
        <v>483470</v>
      </c>
      <c r="T16" s="378">
        <f t="shared" si="10"/>
        <v>470624</v>
      </c>
      <c r="U16" s="378">
        <f t="shared" si="10"/>
        <v>447739</v>
      </c>
      <c r="V16" s="378">
        <f t="shared" si="10"/>
        <v>430050</v>
      </c>
      <c r="W16" s="378">
        <f t="shared" si="10"/>
        <v>443224</v>
      </c>
      <c r="X16" s="378">
        <f t="shared" si="10"/>
        <v>427680</v>
      </c>
      <c r="Y16" s="378">
        <f t="shared" si="10"/>
        <v>429250</v>
      </c>
      <c r="Z16" s="378">
        <f t="shared" si="10"/>
        <v>431503</v>
      </c>
      <c r="AA16" s="378">
        <f t="shared" si="10"/>
        <v>425505</v>
      </c>
      <c r="AB16" s="378">
        <f t="shared" si="10"/>
        <v>430884</v>
      </c>
      <c r="AC16" s="378">
        <f t="shared" si="10"/>
        <v>428075</v>
      </c>
      <c r="AD16" s="381">
        <f t="shared" si="10"/>
        <v>430734</v>
      </c>
      <c r="AE16" s="381">
        <f t="shared" si="10"/>
        <v>428777</v>
      </c>
      <c r="AF16" s="381">
        <f t="shared" si="10"/>
        <v>453517</v>
      </c>
      <c r="AG16" s="381">
        <f t="shared" si="10"/>
        <v>432798</v>
      </c>
      <c r="AH16" s="381">
        <f t="shared" si="10"/>
        <v>437385</v>
      </c>
      <c r="AI16" s="381">
        <f t="shared" si="10"/>
        <v>443030</v>
      </c>
      <c r="AJ16" s="321">
        <f t="shared" si="2"/>
        <v>-0.5</v>
      </c>
      <c r="AK16" s="321">
        <f t="shared" si="2"/>
        <v>5.8</v>
      </c>
      <c r="AL16" s="321">
        <f t="shared" si="2"/>
        <v>-4.5999999999999996</v>
      </c>
      <c r="AM16" s="321">
        <f t="shared" si="2"/>
        <v>1.1000000000000001</v>
      </c>
      <c r="AN16" s="321">
        <f t="shared" si="2"/>
        <v>1.3</v>
      </c>
    </row>
    <row r="17" spans="1:40">
      <c r="A17" s="355"/>
      <c r="B17" s="356"/>
      <c r="C17" s="351" t="s">
        <v>248</v>
      </c>
      <c r="D17" s="351" t="s">
        <v>248</v>
      </c>
      <c r="E17" s="351" t="s">
        <v>248</v>
      </c>
      <c r="F17" s="351" t="s">
        <v>248</v>
      </c>
      <c r="G17" s="351" t="s">
        <v>248</v>
      </c>
      <c r="H17" s="351" t="s">
        <v>247</v>
      </c>
      <c r="I17" s="351" t="s">
        <v>248</v>
      </c>
      <c r="J17" s="351" t="s">
        <v>248</v>
      </c>
      <c r="K17" s="351" t="s">
        <v>248</v>
      </c>
      <c r="L17" s="351" t="s">
        <v>248</v>
      </c>
      <c r="M17" s="351" t="s">
        <v>248</v>
      </c>
      <c r="N17" s="385"/>
      <c r="O17" s="385"/>
      <c r="P17" s="385"/>
      <c r="Q17" s="385"/>
      <c r="R17" s="385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35"/>
      <c r="AE17" s="335"/>
      <c r="AF17" s="335"/>
      <c r="AG17" s="335"/>
      <c r="AH17" s="335"/>
      <c r="AI17" s="335"/>
      <c r="AJ17" s="321" t="s">
        <v>248</v>
      </c>
      <c r="AK17" s="321"/>
      <c r="AL17" s="321"/>
      <c r="AM17" s="321"/>
      <c r="AN17" s="321"/>
    </row>
    <row r="18" spans="1:40">
      <c r="A18" s="359">
        <v>100</v>
      </c>
      <c r="B18" s="356" t="s">
        <v>25</v>
      </c>
      <c r="C18" s="351">
        <v>6351099</v>
      </c>
      <c r="D18" s="351">
        <v>6480473</v>
      </c>
      <c r="E18" s="351">
        <v>6588232</v>
      </c>
      <c r="F18" s="351">
        <v>6740215</v>
      </c>
      <c r="G18" s="351">
        <v>6556000</v>
      </c>
      <c r="H18" s="351">
        <v>6895187</v>
      </c>
      <c r="I18" s="351">
        <v>7126232</v>
      </c>
      <c r="J18" s="351">
        <v>6857399</v>
      </c>
      <c r="K18" s="351">
        <v>6666706</v>
      </c>
      <c r="L18" s="351">
        <v>6618114</v>
      </c>
      <c r="M18" s="351">
        <v>6699488</v>
      </c>
      <c r="N18" s="385">
        <f>N2-SUM(N8:N16)</f>
        <v>6558112</v>
      </c>
      <c r="O18" s="385">
        <f>O2-SUM(O8:O16)</f>
        <v>5902716</v>
      </c>
      <c r="P18" s="385">
        <f>P2-SUM(P8:P16)</f>
        <v>5981080</v>
      </c>
      <c r="Q18" s="385">
        <f>Q2-SUM(Q8:Q16)</f>
        <v>6027118</v>
      </c>
      <c r="R18" s="385">
        <f>R2-SUM(R8:R16)</f>
        <v>6154327</v>
      </c>
      <c r="S18" s="378">
        <f>S87</f>
        <v>6143395.2948256619</v>
      </c>
      <c r="T18" s="378">
        <f t="shared" ref="T18:AD18" si="11">T87</f>
        <v>6202398.3307819366</v>
      </c>
      <c r="U18" s="378">
        <f t="shared" si="11"/>
        <v>6091594.8715683781</v>
      </c>
      <c r="V18" s="378">
        <f t="shared" si="11"/>
        <v>5953412.5593168512</v>
      </c>
      <c r="W18" s="378">
        <f t="shared" si="11"/>
        <v>6313905.2818887606</v>
      </c>
      <c r="X18" s="378">
        <f t="shared" si="11"/>
        <v>6383036.3413864896</v>
      </c>
      <c r="Y18" s="378">
        <f t="shared" si="11"/>
        <v>6367879.2523320429</v>
      </c>
      <c r="Z18" s="378">
        <f t="shared" si="11"/>
        <v>6385578.6333530061</v>
      </c>
      <c r="AA18" s="378">
        <f t="shared" si="11"/>
        <v>6488973.4066950157</v>
      </c>
      <c r="AB18" s="378">
        <f t="shared" si="11"/>
        <v>6571170.1839752384</v>
      </c>
      <c r="AC18" s="378">
        <f t="shared" si="11"/>
        <v>6536551.7005584203</v>
      </c>
      <c r="AD18" s="378">
        <f t="shared" si="11"/>
        <v>6681355.3396843709</v>
      </c>
      <c r="AE18" s="378">
        <f>AE87</f>
        <v>6626222.9310511835</v>
      </c>
      <c r="AF18" s="382">
        <v>6456893</v>
      </c>
      <c r="AG18" s="382">
        <v>6329640</v>
      </c>
      <c r="AH18" s="381">
        <v>6621070</v>
      </c>
      <c r="AI18" s="381">
        <v>6799504</v>
      </c>
      <c r="AJ18" s="321">
        <f t="shared" si="2"/>
        <v>-0.8</v>
      </c>
      <c r="AK18" s="321">
        <f t="shared" si="2"/>
        <v>-2.6</v>
      </c>
      <c r="AL18" s="321">
        <f t="shared" si="2"/>
        <v>-2</v>
      </c>
      <c r="AM18" s="321">
        <f t="shared" si="2"/>
        <v>4.5999999999999996</v>
      </c>
      <c r="AN18" s="321">
        <f t="shared" si="2"/>
        <v>2.7</v>
      </c>
    </row>
    <row r="19" spans="1:40">
      <c r="A19" s="355">
        <v>1</v>
      </c>
      <c r="B19" s="360" t="s">
        <v>106</v>
      </c>
      <c r="C19" s="351">
        <v>3295493</v>
      </c>
      <c r="D19" s="351">
        <v>3244932</v>
      </c>
      <c r="E19" s="351">
        <v>3218925</v>
      </c>
      <c r="F19" s="351">
        <v>3179225</v>
      </c>
      <c r="G19" s="351">
        <v>3117638</v>
      </c>
      <c r="H19" s="351">
        <v>3407337</v>
      </c>
      <c r="I19" s="351">
        <v>3432588</v>
      </c>
      <c r="J19" s="351">
        <v>3244686</v>
      </c>
      <c r="K19" s="351">
        <v>2966663</v>
      </c>
      <c r="L19" s="351">
        <v>2830471</v>
      </c>
      <c r="M19" s="351">
        <v>2924190</v>
      </c>
      <c r="N19" s="385">
        <f t="shared" ref="N19:AD19" si="12">SUM(N20:N22)</f>
        <v>2889916</v>
      </c>
      <c r="O19" s="385">
        <f t="shared" si="12"/>
        <v>2822870</v>
      </c>
      <c r="P19" s="385">
        <f t="shared" si="12"/>
        <v>2845675</v>
      </c>
      <c r="Q19" s="385">
        <f t="shared" si="12"/>
        <v>2884172</v>
      </c>
      <c r="R19" s="385">
        <f t="shared" si="12"/>
        <v>2998222</v>
      </c>
      <c r="S19" s="357">
        <f t="shared" si="12"/>
        <v>3020812</v>
      </c>
      <c r="T19" s="357">
        <f t="shared" si="12"/>
        <v>3067015</v>
      </c>
      <c r="U19" s="357">
        <f t="shared" si="12"/>
        <v>2955751</v>
      </c>
      <c r="V19" s="357">
        <f t="shared" si="12"/>
        <v>2786842</v>
      </c>
      <c r="W19" s="357">
        <f t="shared" si="12"/>
        <v>3062147</v>
      </c>
      <c r="X19" s="357">
        <f t="shared" si="12"/>
        <v>3098606</v>
      </c>
      <c r="Y19" s="357">
        <f t="shared" si="12"/>
        <v>3064390</v>
      </c>
      <c r="Z19" s="357">
        <f t="shared" si="12"/>
        <v>3141253</v>
      </c>
      <c r="AA19" s="357">
        <f t="shared" si="12"/>
        <v>3128682</v>
      </c>
      <c r="AB19" s="357">
        <f t="shared" si="12"/>
        <v>3231097</v>
      </c>
      <c r="AC19" s="357">
        <f t="shared" si="12"/>
        <v>3240292</v>
      </c>
      <c r="AD19" s="357">
        <f t="shared" si="12"/>
        <v>3358226</v>
      </c>
      <c r="AE19" s="357">
        <f>SUM(AE20:AE22)</f>
        <v>3316562</v>
      </c>
      <c r="AF19" s="357">
        <f>SUM(AF20:AF22)</f>
        <v>3375569</v>
      </c>
      <c r="AG19" s="357">
        <f>SUM(AG20:AG22)</f>
        <v>3315702</v>
      </c>
      <c r="AH19" s="357">
        <f>SUM(AH20:AH22)</f>
        <v>3374279</v>
      </c>
      <c r="AI19" s="357">
        <f>SUM(AI20:AI22)</f>
        <v>3410784</v>
      </c>
      <c r="AJ19" s="321">
        <f t="shared" si="2"/>
        <v>-1.2</v>
      </c>
      <c r="AK19" s="321">
        <f t="shared" si="2"/>
        <v>1.8</v>
      </c>
      <c r="AL19" s="321">
        <f t="shared" si="2"/>
        <v>-1.8</v>
      </c>
      <c r="AM19" s="321">
        <f t="shared" si="2"/>
        <v>1.8</v>
      </c>
      <c r="AN19" s="321">
        <f t="shared" si="2"/>
        <v>1.1000000000000001</v>
      </c>
    </row>
    <row r="20" spans="1:40">
      <c r="A20" s="359">
        <v>202</v>
      </c>
      <c r="B20" s="358" t="s">
        <v>107</v>
      </c>
      <c r="C20" s="351">
        <v>1971824</v>
      </c>
      <c r="D20" s="351">
        <v>1957741</v>
      </c>
      <c r="E20" s="351">
        <v>1950802</v>
      </c>
      <c r="F20" s="351">
        <v>1948803</v>
      </c>
      <c r="G20" s="351">
        <v>1912004</v>
      </c>
      <c r="H20" s="351">
        <v>1967884</v>
      </c>
      <c r="I20" s="351">
        <v>1963997</v>
      </c>
      <c r="J20" s="351">
        <v>1871644</v>
      </c>
      <c r="K20" s="351">
        <v>1684113</v>
      </c>
      <c r="L20" s="351">
        <v>1585266</v>
      </c>
      <c r="M20" s="351">
        <v>1653828</v>
      </c>
      <c r="N20" s="385">
        <f t="shared" ref="N20:R22" si="13">ROUND(N$2*N89/N$75,0)</f>
        <v>1616946</v>
      </c>
      <c r="O20" s="385">
        <f t="shared" si="13"/>
        <v>1497381</v>
      </c>
      <c r="P20" s="385">
        <f t="shared" si="13"/>
        <v>1495733</v>
      </c>
      <c r="Q20" s="385">
        <f t="shared" si="13"/>
        <v>1544484</v>
      </c>
      <c r="R20" s="385">
        <f t="shared" si="13"/>
        <v>1646820</v>
      </c>
      <c r="S20" s="378">
        <f t="shared" ref="S20:AE22" si="14">S89</f>
        <v>1703207</v>
      </c>
      <c r="T20" s="378">
        <f t="shared" si="14"/>
        <v>1729013</v>
      </c>
      <c r="U20" s="378">
        <f t="shared" si="14"/>
        <v>1629737</v>
      </c>
      <c r="V20" s="378">
        <f t="shared" si="14"/>
        <v>1511726</v>
      </c>
      <c r="W20" s="378">
        <f t="shared" si="14"/>
        <v>1700948</v>
      </c>
      <c r="X20" s="378">
        <f t="shared" si="14"/>
        <v>1679618</v>
      </c>
      <c r="Y20" s="378">
        <f t="shared" si="14"/>
        <v>1654731</v>
      </c>
      <c r="Z20" s="378">
        <f t="shared" si="14"/>
        <v>1681829</v>
      </c>
      <c r="AA20" s="378">
        <f t="shared" si="14"/>
        <v>1699645</v>
      </c>
      <c r="AB20" s="378">
        <f t="shared" si="14"/>
        <v>1733181</v>
      </c>
      <c r="AC20" s="378">
        <f t="shared" si="14"/>
        <v>1760957</v>
      </c>
      <c r="AD20" s="378">
        <f t="shared" si="14"/>
        <v>1828172</v>
      </c>
      <c r="AE20" s="378">
        <f t="shared" si="14"/>
        <v>1796522</v>
      </c>
      <c r="AF20" s="381">
        <v>1757715</v>
      </c>
      <c r="AG20" s="381">
        <v>1714453</v>
      </c>
      <c r="AH20" s="381">
        <v>1774691</v>
      </c>
      <c r="AI20" s="381">
        <v>1809332</v>
      </c>
      <c r="AJ20" s="321">
        <f t="shared" si="2"/>
        <v>-1.7</v>
      </c>
      <c r="AK20" s="321">
        <f t="shared" si="2"/>
        <v>-2.2000000000000002</v>
      </c>
      <c r="AL20" s="321">
        <f t="shared" si="2"/>
        <v>-2.5</v>
      </c>
      <c r="AM20" s="321">
        <f t="shared" si="2"/>
        <v>3.5</v>
      </c>
      <c r="AN20" s="321">
        <f t="shared" si="2"/>
        <v>2</v>
      </c>
    </row>
    <row r="21" spans="1:40">
      <c r="A21" s="359">
        <v>204</v>
      </c>
      <c r="B21" s="358" t="s">
        <v>108</v>
      </c>
      <c r="C21" s="351">
        <v>1133439</v>
      </c>
      <c r="D21" s="351">
        <v>1109619</v>
      </c>
      <c r="E21" s="351">
        <v>1103731</v>
      </c>
      <c r="F21" s="351">
        <v>1066035</v>
      </c>
      <c r="G21" s="351">
        <v>1044830</v>
      </c>
      <c r="H21" s="351">
        <v>1238151</v>
      </c>
      <c r="I21" s="351">
        <v>1262293</v>
      </c>
      <c r="J21" s="351">
        <v>1190414</v>
      </c>
      <c r="K21" s="351">
        <v>1097209</v>
      </c>
      <c r="L21" s="351">
        <v>1067346</v>
      </c>
      <c r="M21" s="351">
        <v>1077867</v>
      </c>
      <c r="N21" s="385">
        <f t="shared" si="13"/>
        <v>1077547</v>
      </c>
      <c r="O21" s="385">
        <f t="shared" si="13"/>
        <v>1135299</v>
      </c>
      <c r="P21" s="385">
        <f t="shared" si="13"/>
        <v>1158406</v>
      </c>
      <c r="Q21" s="385">
        <f t="shared" si="13"/>
        <v>1142166</v>
      </c>
      <c r="R21" s="385">
        <f t="shared" si="13"/>
        <v>1153025</v>
      </c>
      <c r="S21" s="378">
        <f t="shared" si="14"/>
        <v>1126326</v>
      </c>
      <c r="T21" s="378">
        <f t="shared" si="14"/>
        <v>1145673</v>
      </c>
      <c r="U21" s="378">
        <f t="shared" si="14"/>
        <v>1139001</v>
      </c>
      <c r="V21" s="378">
        <f t="shared" si="14"/>
        <v>1087745</v>
      </c>
      <c r="W21" s="378">
        <f t="shared" si="14"/>
        <v>1160012</v>
      </c>
      <c r="X21" s="378">
        <f t="shared" si="14"/>
        <v>1221544</v>
      </c>
      <c r="Y21" s="378">
        <f t="shared" si="14"/>
        <v>1212800</v>
      </c>
      <c r="Z21" s="378">
        <f t="shared" si="14"/>
        <v>1247464</v>
      </c>
      <c r="AA21" s="378">
        <f t="shared" si="14"/>
        <v>1230927</v>
      </c>
      <c r="AB21" s="378">
        <f t="shared" si="14"/>
        <v>1280406</v>
      </c>
      <c r="AC21" s="378">
        <f t="shared" si="14"/>
        <v>1274820</v>
      </c>
      <c r="AD21" s="378">
        <f t="shared" si="14"/>
        <v>1319878</v>
      </c>
      <c r="AE21" s="378">
        <f t="shared" si="14"/>
        <v>1321418</v>
      </c>
      <c r="AF21" s="381">
        <v>1376897</v>
      </c>
      <c r="AG21" s="381">
        <v>1360746</v>
      </c>
      <c r="AH21" s="381">
        <v>1358292</v>
      </c>
      <c r="AI21" s="381">
        <v>1362189</v>
      </c>
      <c r="AJ21" s="321">
        <f t="shared" si="2"/>
        <v>0.1</v>
      </c>
      <c r="AK21" s="321">
        <f t="shared" si="2"/>
        <v>4.2</v>
      </c>
      <c r="AL21" s="321">
        <f t="shared" si="2"/>
        <v>-1.2</v>
      </c>
      <c r="AM21" s="321">
        <f t="shared" si="2"/>
        <v>-0.2</v>
      </c>
      <c r="AN21" s="321">
        <f t="shared" si="2"/>
        <v>0.3</v>
      </c>
    </row>
    <row r="22" spans="1:40">
      <c r="A22" s="359">
        <v>206</v>
      </c>
      <c r="B22" s="358" t="s">
        <v>109</v>
      </c>
      <c r="C22" s="351">
        <v>190230</v>
      </c>
      <c r="D22" s="351">
        <v>177572</v>
      </c>
      <c r="E22" s="351">
        <v>164392</v>
      </c>
      <c r="F22" s="351">
        <v>164387</v>
      </c>
      <c r="G22" s="351">
        <v>160804</v>
      </c>
      <c r="H22" s="351">
        <v>201302</v>
      </c>
      <c r="I22" s="351">
        <v>206298</v>
      </c>
      <c r="J22" s="351">
        <v>182628</v>
      </c>
      <c r="K22" s="351">
        <v>185341</v>
      </c>
      <c r="L22" s="351">
        <v>177859</v>
      </c>
      <c r="M22" s="351">
        <v>192495</v>
      </c>
      <c r="N22" s="385">
        <f t="shared" si="13"/>
        <v>195423</v>
      </c>
      <c r="O22" s="385">
        <f t="shared" si="13"/>
        <v>190190</v>
      </c>
      <c r="P22" s="385">
        <f t="shared" si="13"/>
        <v>191536</v>
      </c>
      <c r="Q22" s="385">
        <f t="shared" si="13"/>
        <v>197522</v>
      </c>
      <c r="R22" s="385">
        <f t="shared" si="13"/>
        <v>198377</v>
      </c>
      <c r="S22" s="378">
        <f t="shared" si="14"/>
        <v>191279</v>
      </c>
      <c r="T22" s="378">
        <f t="shared" si="14"/>
        <v>192329</v>
      </c>
      <c r="U22" s="378">
        <f t="shared" si="14"/>
        <v>187013</v>
      </c>
      <c r="V22" s="378">
        <f t="shared" si="14"/>
        <v>187371</v>
      </c>
      <c r="W22" s="378">
        <f t="shared" si="14"/>
        <v>201187</v>
      </c>
      <c r="X22" s="378">
        <f t="shared" si="14"/>
        <v>197444</v>
      </c>
      <c r="Y22" s="378">
        <f t="shared" si="14"/>
        <v>196859</v>
      </c>
      <c r="Z22" s="378">
        <f t="shared" si="14"/>
        <v>211960</v>
      </c>
      <c r="AA22" s="378">
        <f t="shared" si="14"/>
        <v>198110</v>
      </c>
      <c r="AB22" s="378">
        <f t="shared" si="14"/>
        <v>217510</v>
      </c>
      <c r="AC22" s="378">
        <f t="shared" si="14"/>
        <v>204515</v>
      </c>
      <c r="AD22" s="378">
        <f t="shared" si="14"/>
        <v>210176</v>
      </c>
      <c r="AE22" s="378">
        <f t="shared" si="14"/>
        <v>198622</v>
      </c>
      <c r="AF22" s="381">
        <v>240957</v>
      </c>
      <c r="AG22" s="381">
        <v>240503</v>
      </c>
      <c r="AH22" s="381">
        <v>241296</v>
      </c>
      <c r="AI22" s="381">
        <v>239263</v>
      </c>
      <c r="AJ22" s="321">
        <f t="shared" si="2"/>
        <v>-5.5</v>
      </c>
      <c r="AK22" s="321">
        <f t="shared" si="2"/>
        <v>21.3</v>
      </c>
      <c r="AL22" s="321">
        <f t="shared" si="2"/>
        <v>-0.2</v>
      </c>
      <c r="AM22" s="321">
        <f t="shared" si="2"/>
        <v>0.3</v>
      </c>
      <c r="AN22" s="321">
        <f t="shared" si="2"/>
        <v>-0.8</v>
      </c>
    </row>
    <row r="23" spans="1:40">
      <c r="A23" s="355">
        <v>2</v>
      </c>
      <c r="B23" s="360" t="s">
        <v>110</v>
      </c>
      <c r="C23" s="351">
        <v>1662695</v>
      </c>
      <c r="D23" s="351">
        <v>1683738</v>
      </c>
      <c r="E23" s="351">
        <v>1689608</v>
      </c>
      <c r="F23" s="351">
        <v>1726523</v>
      </c>
      <c r="G23" s="351">
        <v>1640145</v>
      </c>
      <c r="H23" s="351">
        <v>1810672</v>
      </c>
      <c r="I23" s="351">
        <v>1840292</v>
      </c>
      <c r="J23" s="351">
        <v>1859389</v>
      </c>
      <c r="K23" s="351">
        <v>1815299</v>
      </c>
      <c r="L23" s="351">
        <v>1761879</v>
      </c>
      <c r="M23" s="351">
        <v>1797958</v>
      </c>
      <c r="N23" s="385">
        <f t="shared" ref="N23:AD23" si="15">SUM(N24:N28)</f>
        <v>1752987</v>
      </c>
      <c r="O23" s="385">
        <f t="shared" si="15"/>
        <v>1712911</v>
      </c>
      <c r="P23" s="385">
        <f t="shared" si="15"/>
        <v>1749188</v>
      </c>
      <c r="Q23" s="385">
        <f t="shared" si="15"/>
        <v>1784065</v>
      </c>
      <c r="R23" s="385">
        <f t="shared" si="15"/>
        <v>1858810</v>
      </c>
      <c r="S23" s="357">
        <f t="shared" si="15"/>
        <v>1834794</v>
      </c>
      <c r="T23" s="357">
        <f t="shared" si="15"/>
        <v>1835789</v>
      </c>
      <c r="U23" s="357">
        <f t="shared" si="15"/>
        <v>1755947</v>
      </c>
      <c r="V23" s="357">
        <f t="shared" si="15"/>
        <v>1663625</v>
      </c>
      <c r="W23" s="357">
        <f t="shared" si="15"/>
        <v>1751825</v>
      </c>
      <c r="X23" s="357">
        <f t="shared" si="15"/>
        <v>1805591</v>
      </c>
      <c r="Y23" s="357">
        <f t="shared" si="15"/>
        <v>1862320</v>
      </c>
      <c r="Z23" s="357">
        <f t="shared" si="15"/>
        <v>1867866</v>
      </c>
      <c r="AA23" s="357">
        <f t="shared" si="15"/>
        <v>1845046</v>
      </c>
      <c r="AB23" s="357">
        <f t="shared" si="15"/>
        <v>1853724</v>
      </c>
      <c r="AC23" s="357">
        <f t="shared" si="15"/>
        <v>1936252</v>
      </c>
      <c r="AD23" s="357">
        <f t="shared" si="15"/>
        <v>1932043</v>
      </c>
      <c r="AE23" s="357">
        <f>SUM(AE24:AE28)</f>
        <v>1913237</v>
      </c>
      <c r="AF23" s="357">
        <f>SUM(AF24:AF28)</f>
        <v>2049123</v>
      </c>
      <c r="AG23" s="357">
        <f>SUM(AG24:AG28)</f>
        <v>1959363</v>
      </c>
      <c r="AH23" s="357">
        <f>SUM(AH24:AH28)</f>
        <v>1945270</v>
      </c>
      <c r="AI23" s="357">
        <f>SUM(AI24:AI28)</f>
        <v>1940857</v>
      </c>
      <c r="AJ23" s="321">
        <f t="shared" si="2"/>
        <v>-1</v>
      </c>
      <c r="AK23" s="321">
        <f t="shared" si="2"/>
        <v>7.1</v>
      </c>
      <c r="AL23" s="321">
        <f t="shared" si="2"/>
        <v>-4.4000000000000004</v>
      </c>
      <c r="AM23" s="321">
        <f t="shared" si="2"/>
        <v>-0.7</v>
      </c>
      <c r="AN23" s="321">
        <f t="shared" si="2"/>
        <v>-0.2</v>
      </c>
    </row>
    <row r="24" spans="1:40">
      <c r="A24" s="359">
        <v>207</v>
      </c>
      <c r="B24" s="358" t="s">
        <v>111</v>
      </c>
      <c r="C24" s="351">
        <v>662455</v>
      </c>
      <c r="D24" s="351">
        <v>672247</v>
      </c>
      <c r="E24" s="351">
        <v>656543</v>
      </c>
      <c r="F24" s="351">
        <v>650912</v>
      </c>
      <c r="G24" s="351">
        <v>600576</v>
      </c>
      <c r="H24" s="351">
        <v>653436</v>
      </c>
      <c r="I24" s="351">
        <v>660842</v>
      </c>
      <c r="J24" s="351">
        <v>638456</v>
      </c>
      <c r="K24" s="351">
        <v>612247</v>
      </c>
      <c r="L24" s="351">
        <v>584072</v>
      </c>
      <c r="M24" s="351">
        <v>589715</v>
      </c>
      <c r="N24" s="385">
        <f t="shared" ref="N24:R28" si="16">ROUND(N$2*N93/N$75,0)</f>
        <v>580121</v>
      </c>
      <c r="O24" s="385">
        <f t="shared" si="16"/>
        <v>541843</v>
      </c>
      <c r="P24" s="385">
        <f t="shared" si="16"/>
        <v>555177</v>
      </c>
      <c r="Q24" s="385">
        <f t="shared" si="16"/>
        <v>592571</v>
      </c>
      <c r="R24" s="385">
        <f t="shared" si="16"/>
        <v>646968</v>
      </c>
      <c r="S24" s="378">
        <f t="shared" ref="S24:AE28" si="17">S93</f>
        <v>638553</v>
      </c>
      <c r="T24" s="378">
        <f t="shared" si="17"/>
        <v>642377</v>
      </c>
      <c r="U24" s="378">
        <f t="shared" si="17"/>
        <v>591442</v>
      </c>
      <c r="V24" s="378">
        <f t="shared" si="17"/>
        <v>532099</v>
      </c>
      <c r="W24" s="378">
        <f t="shared" si="17"/>
        <v>574514</v>
      </c>
      <c r="X24" s="378">
        <f t="shared" si="17"/>
        <v>598987</v>
      </c>
      <c r="Y24" s="378">
        <f t="shared" si="17"/>
        <v>609275</v>
      </c>
      <c r="Z24" s="378">
        <f t="shared" si="17"/>
        <v>629322</v>
      </c>
      <c r="AA24" s="378">
        <f t="shared" si="17"/>
        <v>627366</v>
      </c>
      <c r="AB24" s="378">
        <f t="shared" si="17"/>
        <v>615709</v>
      </c>
      <c r="AC24" s="378">
        <f t="shared" si="17"/>
        <v>644791</v>
      </c>
      <c r="AD24" s="378">
        <f t="shared" si="17"/>
        <v>638447</v>
      </c>
      <c r="AE24" s="378">
        <f t="shared" si="17"/>
        <v>620532</v>
      </c>
      <c r="AF24" s="381">
        <v>633871</v>
      </c>
      <c r="AG24" s="381">
        <v>614095</v>
      </c>
      <c r="AH24" s="381">
        <v>615686</v>
      </c>
      <c r="AI24" s="381">
        <v>617435</v>
      </c>
      <c r="AJ24" s="321">
        <f t="shared" si="2"/>
        <v>-2.8</v>
      </c>
      <c r="AK24" s="321">
        <f t="shared" si="2"/>
        <v>2.1</v>
      </c>
      <c r="AL24" s="321">
        <f t="shared" si="2"/>
        <v>-3.1</v>
      </c>
      <c r="AM24" s="321">
        <f t="shared" si="2"/>
        <v>0.3</v>
      </c>
      <c r="AN24" s="321">
        <f t="shared" si="2"/>
        <v>0.3</v>
      </c>
    </row>
    <row r="25" spans="1:40">
      <c r="A25" s="359">
        <v>214</v>
      </c>
      <c r="B25" s="358" t="s">
        <v>112</v>
      </c>
      <c r="C25" s="351">
        <v>465334</v>
      </c>
      <c r="D25" s="351">
        <v>427510</v>
      </c>
      <c r="E25" s="351">
        <v>420818</v>
      </c>
      <c r="F25" s="351">
        <v>452687</v>
      </c>
      <c r="G25" s="351">
        <v>418694</v>
      </c>
      <c r="H25" s="351">
        <v>486659</v>
      </c>
      <c r="I25" s="351">
        <v>484561</v>
      </c>
      <c r="J25" s="351">
        <v>471504</v>
      </c>
      <c r="K25" s="351">
        <v>452575</v>
      </c>
      <c r="L25" s="351">
        <v>458867</v>
      </c>
      <c r="M25" s="351">
        <v>457351</v>
      </c>
      <c r="N25" s="385">
        <f t="shared" si="16"/>
        <v>437879</v>
      </c>
      <c r="O25" s="385">
        <f t="shared" si="16"/>
        <v>424120</v>
      </c>
      <c r="P25" s="385">
        <f t="shared" si="16"/>
        <v>443702</v>
      </c>
      <c r="Q25" s="385">
        <f t="shared" si="16"/>
        <v>442046</v>
      </c>
      <c r="R25" s="385">
        <f t="shared" si="16"/>
        <v>447748</v>
      </c>
      <c r="S25" s="378">
        <f t="shared" si="17"/>
        <v>450228</v>
      </c>
      <c r="T25" s="378">
        <f t="shared" si="17"/>
        <v>433037</v>
      </c>
      <c r="U25" s="378">
        <f t="shared" si="17"/>
        <v>423998</v>
      </c>
      <c r="V25" s="378">
        <f t="shared" si="17"/>
        <v>430054</v>
      </c>
      <c r="W25" s="378">
        <f t="shared" si="17"/>
        <v>427890</v>
      </c>
      <c r="X25" s="378">
        <f t="shared" si="17"/>
        <v>426515</v>
      </c>
      <c r="Y25" s="378">
        <f t="shared" si="17"/>
        <v>426646</v>
      </c>
      <c r="Z25" s="378">
        <f t="shared" si="17"/>
        <v>443757</v>
      </c>
      <c r="AA25" s="378">
        <f t="shared" si="17"/>
        <v>443415</v>
      </c>
      <c r="AB25" s="378">
        <f t="shared" si="17"/>
        <v>451028</v>
      </c>
      <c r="AC25" s="378">
        <f t="shared" si="17"/>
        <v>452226</v>
      </c>
      <c r="AD25" s="378">
        <f t="shared" si="17"/>
        <v>459295</v>
      </c>
      <c r="AE25" s="378">
        <f t="shared" si="17"/>
        <v>464188</v>
      </c>
      <c r="AF25" s="381">
        <v>541304</v>
      </c>
      <c r="AG25" s="381">
        <v>508900</v>
      </c>
      <c r="AH25" s="381">
        <v>493995</v>
      </c>
      <c r="AI25" s="381">
        <v>486050</v>
      </c>
      <c r="AJ25" s="321">
        <f t="shared" si="2"/>
        <v>1.1000000000000001</v>
      </c>
      <c r="AK25" s="321">
        <f t="shared" si="2"/>
        <v>16.600000000000001</v>
      </c>
      <c r="AL25" s="321">
        <f t="shared" si="2"/>
        <v>-6</v>
      </c>
      <c r="AM25" s="321">
        <f t="shared" si="2"/>
        <v>-2.9</v>
      </c>
      <c r="AN25" s="321">
        <f t="shared" si="2"/>
        <v>-1.6</v>
      </c>
    </row>
    <row r="26" spans="1:40">
      <c r="A26" s="359">
        <v>217</v>
      </c>
      <c r="B26" s="358" t="s">
        <v>113</v>
      </c>
      <c r="C26" s="351">
        <v>257275</v>
      </c>
      <c r="D26" s="351">
        <v>266327</v>
      </c>
      <c r="E26" s="351">
        <v>279555</v>
      </c>
      <c r="F26" s="351">
        <v>276621</v>
      </c>
      <c r="G26" s="351">
        <v>270300</v>
      </c>
      <c r="H26" s="351">
        <v>297757</v>
      </c>
      <c r="I26" s="351">
        <v>304689</v>
      </c>
      <c r="J26" s="351">
        <v>323448</v>
      </c>
      <c r="K26" s="351">
        <v>314158</v>
      </c>
      <c r="L26" s="351">
        <v>298653</v>
      </c>
      <c r="M26" s="351">
        <v>310804</v>
      </c>
      <c r="N26" s="385">
        <f t="shared" si="16"/>
        <v>321235</v>
      </c>
      <c r="O26" s="385">
        <f t="shared" si="16"/>
        <v>312394</v>
      </c>
      <c r="P26" s="385">
        <f t="shared" si="16"/>
        <v>313936</v>
      </c>
      <c r="Q26" s="385">
        <f t="shared" si="16"/>
        <v>311228</v>
      </c>
      <c r="R26" s="385">
        <f t="shared" si="16"/>
        <v>318156</v>
      </c>
      <c r="S26" s="378">
        <f t="shared" si="17"/>
        <v>297163</v>
      </c>
      <c r="T26" s="378">
        <f t="shared" si="17"/>
        <v>302492</v>
      </c>
      <c r="U26" s="378">
        <f t="shared" si="17"/>
        <v>289809</v>
      </c>
      <c r="V26" s="378">
        <f t="shared" si="17"/>
        <v>282292</v>
      </c>
      <c r="W26" s="378">
        <f t="shared" si="17"/>
        <v>296318</v>
      </c>
      <c r="X26" s="378">
        <f t="shared" si="17"/>
        <v>302599</v>
      </c>
      <c r="Y26" s="378">
        <f t="shared" si="17"/>
        <v>314609</v>
      </c>
      <c r="Z26" s="378">
        <f t="shared" si="17"/>
        <v>312339</v>
      </c>
      <c r="AA26" s="378">
        <f t="shared" si="17"/>
        <v>316010</v>
      </c>
      <c r="AB26" s="378">
        <f t="shared" si="17"/>
        <v>309952</v>
      </c>
      <c r="AC26" s="378">
        <f t="shared" si="17"/>
        <v>314989</v>
      </c>
      <c r="AD26" s="378">
        <f t="shared" si="17"/>
        <v>320977</v>
      </c>
      <c r="AE26" s="378">
        <f t="shared" si="17"/>
        <v>327593</v>
      </c>
      <c r="AF26" s="381">
        <v>369323</v>
      </c>
      <c r="AG26" s="381">
        <v>353469</v>
      </c>
      <c r="AH26" s="381">
        <v>349840</v>
      </c>
      <c r="AI26" s="381">
        <v>350471</v>
      </c>
      <c r="AJ26" s="321">
        <f t="shared" si="2"/>
        <v>2.1</v>
      </c>
      <c r="AK26" s="321">
        <f t="shared" si="2"/>
        <v>12.7</v>
      </c>
      <c r="AL26" s="321">
        <f t="shared" si="2"/>
        <v>-4.3</v>
      </c>
      <c r="AM26" s="321">
        <f t="shared" si="2"/>
        <v>-1</v>
      </c>
      <c r="AN26" s="321">
        <f t="shared" si="2"/>
        <v>0.2</v>
      </c>
    </row>
    <row r="27" spans="1:40">
      <c r="A27" s="359">
        <v>219</v>
      </c>
      <c r="B27" s="358" t="s">
        <v>114</v>
      </c>
      <c r="C27" s="351">
        <v>233588</v>
      </c>
      <c r="D27" s="351">
        <v>273159</v>
      </c>
      <c r="E27" s="351">
        <v>286550</v>
      </c>
      <c r="F27" s="351">
        <v>299928</v>
      </c>
      <c r="G27" s="351">
        <v>299313</v>
      </c>
      <c r="H27" s="351">
        <v>322101</v>
      </c>
      <c r="I27" s="351">
        <v>339298</v>
      </c>
      <c r="J27" s="351">
        <v>363619</v>
      </c>
      <c r="K27" s="351">
        <v>376858</v>
      </c>
      <c r="L27" s="351">
        <v>362749</v>
      </c>
      <c r="M27" s="351">
        <v>377344</v>
      </c>
      <c r="N27" s="385">
        <f t="shared" si="16"/>
        <v>357439</v>
      </c>
      <c r="O27" s="385">
        <f t="shared" si="16"/>
        <v>377236</v>
      </c>
      <c r="P27" s="385">
        <f t="shared" si="16"/>
        <v>375499</v>
      </c>
      <c r="Q27" s="385">
        <f t="shared" si="16"/>
        <v>383993</v>
      </c>
      <c r="R27" s="385">
        <f t="shared" si="16"/>
        <v>385525</v>
      </c>
      <c r="S27" s="378">
        <f t="shared" si="17"/>
        <v>386689</v>
      </c>
      <c r="T27" s="378">
        <f t="shared" si="17"/>
        <v>399171</v>
      </c>
      <c r="U27" s="378">
        <f t="shared" si="17"/>
        <v>393654</v>
      </c>
      <c r="V27" s="378">
        <f t="shared" si="17"/>
        <v>363209</v>
      </c>
      <c r="W27" s="378">
        <f t="shared" si="17"/>
        <v>396388</v>
      </c>
      <c r="X27" s="378">
        <f t="shared" si="17"/>
        <v>418799</v>
      </c>
      <c r="Y27" s="378">
        <f t="shared" si="17"/>
        <v>453650</v>
      </c>
      <c r="Z27" s="378">
        <f t="shared" si="17"/>
        <v>422032</v>
      </c>
      <c r="AA27" s="378">
        <f t="shared" si="17"/>
        <v>397818</v>
      </c>
      <c r="AB27" s="378">
        <f t="shared" si="17"/>
        <v>414894</v>
      </c>
      <c r="AC27" s="378">
        <f t="shared" si="17"/>
        <v>462232</v>
      </c>
      <c r="AD27" s="378">
        <f t="shared" si="17"/>
        <v>448556</v>
      </c>
      <c r="AE27" s="378">
        <f t="shared" si="17"/>
        <v>439415</v>
      </c>
      <c r="AF27" s="381">
        <v>426417</v>
      </c>
      <c r="AG27" s="381">
        <v>405015</v>
      </c>
      <c r="AH27" s="381">
        <v>409450</v>
      </c>
      <c r="AI27" s="381">
        <v>410821</v>
      </c>
      <c r="AJ27" s="321">
        <f t="shared" si="2"/>
        <v>-2</v>
      </c>
      <c r="AK27" s="321">
        <f t="shared" si="2"/>
        <v>-3</v>
      </c>
      <c r="AL27" s="321">
        <f t="shared" si="2"/>
        <v>-5</v>
      </c>
      <c r="AM27" s="321">
        <f t="shared" si="2"/>
        <v>1.1000000000000001</v>
      </c>
      <c r="AN27" s="321">
        <f t="shared" si="2"/>
        <v>0.3</v>
      </c>
    </row>
    <row r="28" spans="1:40">
      <c r="A28" s="359">
        <v>301</v>
      </c>
      <c r="B28" s="358" t="s">
        <v>115</v>
      </c>
      <c r="C28" s="351">
        <v>44043</v>
      </c>
      <c r="D28" s="351">
        <v>44495</v>
      </c>
      <c r="E28" s="351">
        <v>46142</v>
      </c>
      <c r="F28" s="351">
        <v>46375</v>
      </c>
      <c r="G28" s="351">
        <v>51262</v>
      </c>
      <c r="H28" s="351">
        <v>50719</v>
      </c>
      <c r="I28" s="351">
        <v>50902</v>
      </c>
      <c r="J28" s="351">
        <v>62362</v>
      </c>
      <c r="K28" s="351">
        <v>59461</v>
      </c>
      <c r="L28" s="351">
        <v>57538</v>
      </c>
      <c r="M28" s="351">
        <v>62744</v>
      </c>
      <c r="N28" s="385">
        <f t="shared" si="16"/>
        <v>56313</v>
      </c>
      <c r="O28" s="385">
        <f t="shared" si="16"/>
        <v>57318</v>
      </c>
      <c r="P28" s="385">
        <f t="shared" si="16"/>
        <v>60874</v>
      </c>
      <c r="Q28" s="385">
        <f t="shared" si="16"/>
        <v>54227</v>
      </c>
      <c r="R28" s="385">
        <f t="shared" si="16"/>
        <v>60413</v>
      </c>
      <c r="S28" s="378">
        <f t="shared" si="17"/>
        <v>62161</v>
      </c>
      <c r="T28" s="378">
        <f t="shared" si="17"/>
        <v>58712</v>
      </c>
      <c r="U28" s="378">
        <f t="shared" si="17"/>
        <v>57044</v>
      </c>
      <c r="V28" s="378">
        <f t="shared" si="17"/>
        <v>55971</v>
      </c>
      <c r="W28" s="378">
        <f t="shared" si="17"/>
        <v>56715</v>
      </c>
      <c r="X28" s="378">
        <f t="shared" si="17"/>
        <v>58691</v>
      </c>
      <c r="Y28" s="378">
        <f t="shared" si="17"/>
        <v>58140</v>
      </c>
      <c r="Z28" s="378">
        <f t="shared" si="17"/>
        <v>60416</v>
      </c>
      <c r="AA28" s="378">
        <f t="shared" si="17"/>
        <v>60437</v>
      </c>
      <c r="AB28" s="378">
        <f t="shared" si="17"/>
        <v>62141</v>
      </c>
      <c r="AC28" s="378">
        <f t="shared" si="17"/>
        <v>62014</v>
      </c>
      <c r="AD28" s="378">
        <f t="shared" si="17"/>
        <v>64768</v>
      </c>
      <c r="AE28" s="378">
        <f t="shared" si="17"/>
        <v>61509</v>
      </c>
      <c r="AF28" s="381">
        <v>78208</v>
      </c>
      <c r="AG28" s="381">
        <v>77884</v>
      </c>
      <c r="AH28" s="381">
        <v>76299</v>
      </c>
      <c r="AI28" s="381">
        <v>76080</v>
      </c>
      <c r="AJ28" s="321">
        <f t="shared" si="2"/>
        <v>-5</v>
      </c>
      <c r="AK28" s="321">
        <f t="shared" si="2"/>
        <v>27.1</v>
      </c>
      <c r="AL28" s="321">
        <f t="shared" si="2"/>
        <v>-0.4</v>
      </c>
      <c r="AM28" s="321">
        <f t="shared" si="2"/>
        <v>-2</v>
      </c>
      <c r="AN28" s="321">
        <f t="shared" si="2"/>
        <v>-0.3</v>
      </c>
    </row>
    <row r="29" spans="1:40">
      <c r="A29" s="355">
        <v>3</v>
      </c>
      <c r="B29" s="360" t="s">
        <v>28</v>
      </c>
      <c r="C29" s="351">
        <v>2517320</v>
      </c>
      <c r="D29" s="351">
        <v>2587911</v>
      </c>
      <c r="E29" s="351">
        <v>2507298</v>
      </c>
      <c r="F29" s="351">
        <v>2526479</v>
      </c>
      <c r="G29" s="351">
        <v>2473573</v>
      </c>
      <c r="H29" s="351">
        <v>2668012</v>
      </c>
      <c r="I29" s="351">
        <v>2712525</v>
      </c>
      <c r="J29" s="351">
        <v>2700545</v>
      </c>
      <c r="K29" s="351">
        <v>2557105</v>
      </c>
      <c r="L29" s="351">
        <v>2531666</v>
      </c>
      <c r="M29" s="351">
        <v>2597590</v>
      </c>
      <c r="N29" s="385">
        <f t="shared" ref="N29:AD29" si="18">SUM(N30:N34)</f>
        <v>2429194</v>
      </c>
      <c r="O29" s="385">
        <f t="shared" si="18"/>
        <v>2501954</v>
      </c>
      <c r="P29" s="385">
        <f t="shared" si="18"/>
        <v>2548675</v>
      </c>
      <c r="Q29" s="385">
        <f t="shared" si="18"/>
        <v>2570772</v>
      </c>
      <c r="R29" s="385">
        <f t="shared" si="18"/>
        <v>2654911</v>
      </c>
      <c r="S29" s="357">
        <f t="shared" si="18"/>
        <v>2720814</v>
      </c>
      <c r="T29" s="357">
        <f t="shared" si="18"/>
        <v>2771416</v>
      </c>
      <c r="U29" s="357">
        <f t="shared" si="18"/>
        <v>2794410</v>
      </c>
      <c r="V29" s="357">
        <f t="shared" si="18"/>
        <v>2365538</v>
      </c>
      <c r="W29" s="357">
        <f t="shared" si="18"/>
        <v>2511832</v>
      </c>
      <c r="X29" s="357">
        <f t="shared" si="18"/>
        <v>2446380</v>
      </c>
      <c r="Y29" s="357">
        <f t="shared" si="18"/>
        <v>2652108</v>
      </c>
      <c r="Z29" s="357">
        <f t="shared" si="18"/>
        <v>2656221</v>
      </c>
      <c r="AA29" s="357">
        <f t="shared" si="18"/>
        <v>2661282</v>
      </c>
      <c r="AB29" s="357">
        <f t="shared" si="18"/>
        <v>2670465</v>
      </c>
      <c r="AC29" s="357">
        <f t="shared" si="18"/>
        <v>2600797</v>
      </c>
      <c r="AD29" s="357">
        <f t="shared" si="18"/>
        <v>2619833</v>
      </c>
      <c r="AE29" s="357">
        <f>SUM(AE30:AE34)</f>
        <v>2660216</v>
      </c>
      <c r="AF29" s="357">
        <f>SUM(AF30:AF34)</f>
        <v>2667582</v>
      </c>
      <c r="AG29" s="357">
        <f>SUM(AG30:AG34)</f>
        <v>2589657</v>
      </c>
      <c r="AH29" s="357">
        <f>SUM(AH30:AH34)</f>
        <v>2688411</v>
      </c>
      <c r="AI29" s="357">
        <f>SUM(AI30:AI34)</f>
        <v>2755537</v>
      </c>
      <c r="AJ29" s="321">
        <f t="shared" si="2"/>
        <v>1.5</v>
      </c>
      <c r="AK29" s="321">
        <f t="shared" si="2"/>
        <v>0.3</v>
      </c>
      <c r="AL29" s="321">
        <f t="shared" si="2"/>
        <v>-2.9</v>
      </c>
      <c r="AM29" s="321">
        <f t="shared" si="2"/>
        <v>3.8</v>
      </c>
      <c r="AN29" s="321">
        <f t="shared" si="2"/>
        <v>2.5</v>
      </c>
    </row>
    <row r="30" spans="1:40">
      <c r="A30" s="359">
        <v>203</v>
      </c>
      <c r="B30" s="358" t="s">
        <v>116</v>
      </c>
      <c r="C30" s="351">
        <v>1037505</v>
      </c>
      <c r="D30" s="351">
        <v>1056309</v>
      </c>
      <c r="E30" s="351">
        <v>996621</v>
      </c>
      <c r="F30" s="351">
        <v>1000600</v>
      </c>
      <c r="G30" s="351">
        <v>951447</v>
      </c>
      <c r="H30" s="351">
        <v>1050153</v>
      </c>
      <c r="I30" s="351">
        <v>1079518</v>
      </c>
      <c r="J30" s="351">
        <v>1045975</v>
      </c>
      <c r="K30" s="351">
        <v>973073</v>
      </c>
      <c r="L30" s="351">
        <v>949997</v>
      </c>
      <c r="M30" s="351">
        <v>997756</v>
      </c>
      <c r="N30" s="385">
        <f t="shared" ref="N30:R34" si="19">ROUND(N$2*N99/N$75,0)</f>
        <v>948073</v>
      </c>
      <c r="O30" s="385">
        <f t="shared" si="19"/>
        <v>987375</v>
      </c>
      <c r="P30" s="385">
        <f t="shared" si="19"/>
        <v>1014412</v>
      </c>
      <c r="Q30" s="385">
        <f t="shared" si="19"/>
        <v>1005538</v>
      </c>
      <c r="R30" s="385">
        <f t="shared" si="19"/>
        <v>1024251</v>
      </c>
      <c r="S30" s="378">
        <f t="shared" ref="S30:AE34" si="20">S99</f>
        <v>1061551</v>
      </c>
      <c r="T30" s="378">
        <f t="shared" si="20"/>
        <v>1077183</v>
      </c>
      <c r="U30" s="378">
        <f t="shared" si="20"/>
        <v>1056472</v>
      </c>
      <c r="V30" s="378">
        <f t="shared" si="20"/>
        <v>919968</v>
      </c>
      <c r="W30" s="378">
        <f t="shared" si="20"/>
        <v>956067</v>
      </c>
      <c r="X30" s="378">
        <f t="shared" si="20"/>
        <v>948805</v>
      </c>
      <c r="Y30" s="378">
        <f t="shared" si="20"/>
        <v>1063087</v>
      </c>
      <c r="Z30" s="378">
        <f t="shared" si="20"/>
        <v>1029658</v>
      </c>
      <c r="AA30" s="378">
        <f t="shared" si="20"/>
        <v>1083684</v>
      </c>
      <c r="AB30" s="378">
        <f t="shared" si="20"/>
        <v>1078341</v>
      </c>
      <c r="AC30" s="378">
        <f t="shared" si="20"/>
        <v>1050651</v>
      </c>
      <c r="AD30" s="378">
        <f t="shared" si="20"/>
        <v>1032319</v>
      </c>
      <c r="AE30" s="378">
        <f t="shared" si="20"/>
        <v>1070644</v>
      </c>
      <c r="AF30" s="381">
        <v>1065969</v>
      </c>
      <c r="AG30" s="381">
        <v>1058577</v>
      </c>
      <c r="AH30" s="381">
        <v>1128929</v>
      </c>
      <c r="AI30" s="381">
        <v>1173194</v>
      </c>
      <c r="AJ30" s="321">
        <f t="shared" si="2"/>
        <v>3.7</v>
      </c>
      <c r="AK30" s="321">
        <f t="shared" si="2"/>
        <v>-0.4</v>
      </c>
      <c r="AL30" s="321">
        <f t="shared" si="2"/>
        <v>-0.7</v>
      </c>
      <c r="AM30" s="321">
        <f t="shared" si="2"/>
        <v>6.6</v>
      </c>
      <c r="AN30" s="321">
        <f t="shared" si="2"/>
        <v>3.9</v>
      </c>
    </row>
    <row r="31" spans="1:40">
      <c r="A31" s="359">
        <v>210</v>
      </c>
      <c r="B31" s="358" t="s">
        <v>117</v>
      </c>
      <c r="C31" s="351">
        <v>792893</v>
      </c>
      <c r="D31" s="351">
        <v>781171</v>
      </c>
      <c r="E31" s="351">
        <v>779523</v>
      </c>
      <c r="F31" s="351">
        <v>784347</v>
      </c>
      <c r="G31" s="351">
        <v>775164</v>
      </c>
      <c r="H31" s="351">
        <v>813463</v>
      </c>
      <c r="I31" s="351">
        <v>853369</v>
      </c>
      <c r="J31" s="351">
        <v>875304</v>
      </c>
      <c r="K31" s="351">
        <v>852120</v>
      </c>
      <c r="L31" s="351">
        <v>846927</v>
      </c>
      <c r="M31" s="351">
        <v>824013</v>
      </c>
      <c r="N31" s="385">
        <f t="shared" si="19"/>
        <v>750816</v>
      </c>
      <c r="O31" s="385">
        <f t="shared" si="19"/>
        <v>765611</v>
      </c>
      <c r="P31" s="385">
        <f t="shared" si="19"/>
        <v>804707</v>
      </c>
      <c r="Q31" s="385">
        <f t="shared" si="19"/>
        <v>835148</v>
      </c>
      <c r="R31" s="385">
        <f t="shared" si="19"/>
        <v>856980</v>
      </c>
      <c r="S31" s="378">
        <f t="shared" si="20"/>
        <v>845366</v>
      </c>
      <c r="T31" s="378">
        <f t="shared" si="20"/>
        <v>878396</v>
      </c>
      <c r="U31" s="378">
        <f t="shared" si="20"/>
        <v>885211</v>
      </c>
      <c r="V31" s="378">
        <f t="shared" si="20"/>
        <v>693853</v>
      </c>
      <c r="W31" s="378">
        <f t="shared" si="20"/>
        <v>760174</v>
      </c>
      <c r="X31" s="378">
        <f t="shared" si="20"/>
        <v>710132</v>
      </c>
      <c r="Y31" s="378">
        <f t="shared" si="20"/>
        <v>714545</v>
      </c>
      <c r="Z31" s="378">
        <f t="shared" si="20"/>
        <v>777159</v>
      </c>
      <c r="AA31" s="378">
        <f t="shared" si="20"/>
        <v>774561</v>
      </c>
      <c r="AB31" s="378">
        <f t="shared" si="20"/>
        <v>757666</v>
      </c>
      <c r="AC31" s="378">
        <f t="shared" si="20"/>
        <v>775732</v>
      </c>
      <c r="AD31" s="378">
        <f t="shared" si="20"/>
        <v>800093</v>
      </c>
      <c r="AE31" s="378">
        <f t="shared" si="20"/>
        <v>813184</v>
      </c>
      <c r="AF31" s="381">
        <v>858254</v>
      </c>
      <c r="AG31" s="381">
        <v>817480</v>
      </c>
      <c r="AH31" s="381">
        <v>832648</v>
      </c>
      <c r="AI31" s="381">
        <v>846551</v>
      </c>
      <c r="AJ31" s="321">
        <f t="shared" si="2"/>
        <v>1.6</v>
      </c>
      <c r="AK31" s="321">
        <f t="shared" si="2"/>
        <v>5.5</v>
      </c>
      <c r="AL31" s="321">
        <f t="shared" si="2"/>
        <v>-4.8</v>
      </c>
      <c r="AM31" s="321">
        <f t="shared" si="2"/>
        <v>1.9</v>
      </c>
      <c r="AN31" s="321">
        <f t="shared" si="2"/>
        <v>1.7</v>
      </c>
    </row>
    <row r="32" spans="1:40">
      <c r="A32" s="359">
        <v>216</v>
      </c>
      <c r="B32" s="358" t="s">
        <v>118</v>
      </c>
      <c r="C32" s="351">
        <v>452760</v>
      </c>
      <c r="D32" s="351">
        <v>509121</v>
      </c>
      <c r="E32" s="351">
        <v>485696</v>
      </c>
      <c r="F32" s="351">
        <v>498908</v>
      </c>
      <c r="G32" s="351">
        <v>492447</v>
      </c>
      <c r="H32" s="351">
        <v>518139</v>
      </c>
      <c r="I32" s="351">
        <v>498980</v>
      </c>
      <c r="J32" s="351">
        <v>506397</v>
      </c>
      <c r="K32" s="351">
        <v>458306</v>
      </c>
      <c r="L32" s="351">
        <v>477636</v>
      </c>
      <c r="M32" s="351">
        <v>516689</v>
      </c>
      <c r="N32" s="385">
        <f t="shared" si="19"/>
        <v>486972</v>
      </c>
      <c r="O32" s="385">
        <f t="shared" si="19"/>
        <v>506269</v>
      </c>
      <c r="P32" s="385">
        <f t="shared" si="19"/>
        <v>491173</v>
      </c>
      <c r="Q32" s="385">
        <f t="shared" si="19"/>
        <v>484712</v>
      </c>
      <c r="R32" s="385">
        <f t="shared" si="19"/>
        <v>513172</v>
      </c>
      <c r="S32" s="378">
        <f t="shared" si="20"/>
        <v>544759</v>
      </c>
      <c r="T32" s="378">
        <f t="shared" si="20"/>
        <v>550633</v>
      </c>
      <c r="U32" s="378">
        <f t="shared" si="20"/>
        <v>587371</v>
      </c>
      <c r="V32" s="378">
        <f t="shared" si="20"/>
        <v>518298</v>
      </c>
      <c r="W32" s="378">
        <f t="shared" si="20"/>
        <v>563268</v>
      </c>
      <c r="X32" s="378">
        <f t="shared" si="20"/>
        <v>537356</v>
      </c>
      <c r="Y32" s="378">
        <f t="shared" si="20"/>
        <v>588755</v>
      </c>
      <c r="Z32" s="378">
        <f t="shared" si="20"/>
        <v>568355</v>
      </c>
      <c r="AA32" s="378">
        <f t="shared" si="20"/>
        <v>504171</v>
      </c>
      <c r="AB32" s="378">
        <f t="shared" si="20"/>
        <v>526331</v>
      </c>
      <c r="AC32" s="378">
        <f t="shared" si="20"/>
        <v>482029</v>
      </c>
      <c r="AD32" s="378">
        <f t="shared" si="20"/>
        <v>482477</v>
      </c>
      <c r="AE32" s="378">
        <f t="shared" si="20"/>
        <v>467906</v>
      </c>
      <c r="AF32" s="381">
        <v>452203</v>
      </c>
      <c r="AG32" s="381">
        <v>427727</v>
      </c>
      <c r="AH32" s="381">
        <v>438446</v>
      </c>
      <c r="AI32" s="381">
        <v>444227</v>
      </c>
      <c r="AJ32" s="321">
        <f t="shared" si="2"/>
        <v>-3</v>
      </c>
      <c r="AK32" s="321">
        <f t="shared" si="2"/>
        <v>-3.4</v>
      </c>
      <c r="AL32" s="321">
        <f t="shared" si="2"/>
        <v>-5.4</v>
      </c>
      <c r="AM32" s="321">
        <f t="shared" si="2"/>
        <v>2.5</v>
      </c>
      <c r="AN32" s="321">
        <f t="shared" si="2"/>
        <v>1.3</v>
      </c>
    </row>
    <row r="33" spans="1:40">
      <c r="A33" s="359">
        <v>381</v>
      </c>
      <c r="B33" s="358" t="s">
        <v>119</v>
      </c>
      <c r="C33" s="351">
        <v>92616</v>
      </c>
      <c r="D33" s="351">
        <v>99012</v>
      </c>
      <c r="E33" s="351">
        <v>98649</v>
      </c>
      <c r="F33" s="351">
        <v>110090</v>
      </c>
      <c r="G33" s="351">
        <v>112395</v>
      </c>
      <c r="H33" s="351">
        <v>123498</v>
      </c>
      <c r="I33" s="351">
        <v>125870</v>
      </c>
      <c r="J33" s="351">
        <v>122813</v>
      </c>
      <c r="K33" s="351">
        <v>128187</v>
      </c>
      <c r="L33" s="351">
        <v>122967</v>
      </c>
      <c r="M33" s="351">
        <v>127771</v>
      </c>
      <c r="N33" s="385">
        <f t="shared" si="19"/>
        <v>118648</v>
      </c>
      <c r="O33" s="385">
        <f t="shared" si="19"/>
        <v>121022</v>
      </c>
      <c r="P33" s="385">
        <f t="shared" si="19"/>
        <v>119223</v>
      </c>
      <c r="Q33" s="385">
        <f t="shared" si="19"/>
        <v>125253</v>
      </c>
      <c r="R33" s="385">
        <f t="shared" si="19"/>
        <v>127283</v>
      </c>
      <c r="S33" s="378">
        <f t="shared" si="20"/>
        <v>137383</v>
      </c>
      <c r="T33" s="378">
        <f t="shared" si="20"/>
        <v>138755</v>
      </c>
      <c r="U33" s="378">
        <f t="shared" si="20"/>
        <v>131491</v>
      </c>
      <c r="V33" s="378">
        <f t="shared" si="20"/>
        <v>112847</v>
      </c>
      <c r="W33" s="378">
        <f t="shared" si="20"/>
        <v>126029</v>
      </c>
      <c r="X33" s="378">
        <f t="shared" si="20"/>
        <v>140956</v>
      </c>
      <c r="Y33" s="378">
        <f t="shared" si="20"/>
        <v>156230</v>
      </c>
      <c r="Z33" s="378">
        <f t="shared" si="20"/>
        <v>154714</v>
      </c>
      <c r="AA33" s="378">
        <f t="shared" si="20"/>
        <v>156238</v>
      </c>
      <c r="AB33" s="378">
        <f t="shared" si="20"/>
        <v>170577</v>
      </c>
      <c r="AC33" s="378">
        <f t="shared" si="20"/>
        <v>157313</v>
      </c>
      <c r="AD33" s="378">
        <f t="shared" si="20"/>
        <v>162202</v>
      </c>
      <c r="AE33" s="378">
        <f t="shared" si="20"/>
        <v>157190</v>
      </c>
      <c r="AF33" s="381">
        <v>141932</v>
      </c>
      <c r="AG33" s="381">
        <v>137378</v>
      </c>
      <c r="AH33" s="381">
        <v>140415</v>
      </c>
      <c r="AI33" s="381">
        <v>141541</v>
      </c>
      <c r="AJ33" s="321">
        <f t="shared" si="2"/>
        <v>-3.1</v>
      </c>
      <c r="AK33" s="321">
        <f t="shared" si="2"/>
        <v>-9.6999999999999993</v>
      </c>
      <c r="AL33" s="321">
        <f t="shared" si="2"/>
        <v>-3.2</v>
      </c>
      <c r="AM33" s="321">
        <f t="shared" si="2"/>
        <v>2.2000000000000002</v>
      </c>
      <c r="AN33" s="321">
        <f t="shared" si="2"/>
        <v>0.8</v>
      </c>
    </row>
    <row r="34" spans="1:40">
      <c r="A34" s="359">
        <v>382</v>
      </c>
      <c r="B34" s="358" t="s">
        <v>120</v>
      </c>
      <c r="C34" s="351">
        <v>141546</v>
      </c>
      <c r="D34" s="351">
        <v>142298</v>
      </c>
      <c r="E34" s="351">
        <v>146809</v>
      </c>
      <c r="F34" s="351">
        <v>132534</v>
      </c>
      <c r="G34" s="351">
        <v>142120</v>
      </c>
      <c r="H34" s="351">
        <v>162759</v>
      </c>
      <c r="I34" s="351">
        <v>154788</v>
      </c>
      <c r="J34" s="351">
        <v>150056</v>
      </c>
      <c r="K34" s="351">
        <v>145419</v>
      </c>
      <c r="L34" s="351">
        <v>134139</v>
      </c>
      <c r="M34" s="351">
        <v>131361</v>
      </c>
      <c r="N34" s="385">
        <f t="shared" si="19"/>
        <v>124685</v>
      </c>
      <c r="O34" s="385">
        <f t="shared" si="19"/>
        <v>121677</v>
      </c>
      <c r="P34" s="385">
        <f t="shared" si="19"/>
        <v>119160</v>
      </c>
      <c r="Q34" s="385">
        <f t="shared" si="19"/>
        <v>120121</v>
      </c>
      <c r="R34" s="385">
        <f t="shared" si="19"/>
        <v>133225</v>
      </c>
      <c r="S34" s="378">
        <f t="shared" si="20"/>
        <v>131755</v>
      </c>
      <c r="T34" s="378">
        <f t="shared" si="20"/>
        <v>126449</v>
      </c>
      <c r="U34" s="378">
        <f t="shared" si="20"/>
        <v>133865</v>
      </c>
      <c r="V34" s="378">
        <f t="shared" si="20"/>
        <v>120572</v>
      </c>
      <c r="W34" s="378">
        <f t="shared" si="20"/>
        <v>106294</v>
      </c>
      <c r="X34" s="378">
        <f t="shared" si="20"/>
        <v>109131</v>
      </c>
      <c r="Y34" s="378">
        <f t="shared" si="20"/>
        <v>129491</v>
      </c>
      <c r="Z34" s="378">
        <f t="shared" si="20"/>
        <v>126335</v>
      </c>
      <c r="AA34" s="378">
        <f t="shared" si="20"/>
        <v>142628</v>
      </c>
      <c r="AB34" s="378">
        <f t="shared" si="20"/>
        <v>137550</v>
      </c>
      <c r="AC34" s="378">
        <f t="shared" si="20"/>
        <v>135072</v>
      </c>
      <c r="AD34" s="378">
        <f t="shared" si="20"/>
        <v>142742</v>
      </c>
      <c r="AE34" s="378">
        <f t="shared" si="20"/>
        <v>151292</v>
      </c>
      <c r="AF34" s="381">
        <v>149224</v>
      </c>
      <c r="AG34" s="381">
        <v>148495</v>
      </c>
      <c r="AH34" s="381">
        <v>147973</v>
      </c>
      <c r="AI34" s="381">
        <v>150024</v>
      </c>
      <c r="AJ34" s="321">
        <f t="shared" si="2"/>
        <v>6</v>
      </c>
      <c r="AK34" s="321">
        <f t="shared" si="2"/>
        <v>-1.4</v>
      </c>
      <c r="AL34" s="321">
        <f t="shared" si="2"/>
        <v>-0.5</v>
      </c>
      <c r="AM34" s="321">
        <f t="shared" si="2"/>
        <v>-0.4</v>
      </c>
      <c r="AN34" s="321">
        <f t="shared" si="2"/>
        <v>1.4</v>
      </c>
    </row>
    <row r="35" spans="1:40">
      <c r="A35" s="355">
        <v>4</v>
      </c>
      <c r="B35" s="361" t="s">
        <v>121</v>
      </c>
      <c r="C35" s="351">
        <v>994875</v>
      </c>
      <c r="D35" s="351">
        <v>1026170</v>
      </c>
      <c r="E35" s="351">
        <v>1011982</v>
      </c>
      <c r="F35" s="351">
        <v>1065241</v>
      </c>
      <c r="G35" s="351">
        <v>1067459</v>
      </c>
      <c r="H35" s="351">
        <v>1119763</v>
      </c>
      <c r="I35" s="351">
        <v>1169297</v>
      </c>
      <c r="J35" s="351">
        <v>1149380</v>
      </c>
      <c r="K35" s="351">
        <v>1114850</v>
      </c>
      <c r="L35" s="351">
        <v>1144873</v>
      </c>
      <c r="M35" s="351">
        <v>1154821</v>
      </c>
      <c r="N35" s="385">
        <f t="shared" ref="N35:AD35" si="21">SUM(N36:N41)</f>
        <v>1139753</v>
      </c>
      <c r="O35" s="385">
        <f t="shared" si="21"/>
        <v>1129022</v>
      </c>
      <c r="P35" s="385">
        <f t="shared" si="21"/>
        <v>1135851</v>
      </c>
      <c r="Q35" s="385">
        <f t="shared" si="21"/>
        <v>1139462</v>
      </c>
      <c r="R35" s="385">
        <f t="shared" si="21"/>
        <v>1163868</v>
      </c>
      <c r="S35" s="357">
        <f t="shared" si="21"/>
        <v>1152215</v>
      </c>
      <c r="T35" s="357">
        <f t="shared" si="21"/>
        <v>1137424</v>
      </c>
      <c r="U35" s="357">
        <f t="shared" si="21"/>
        <v>1119862</v>
      </c>
      <c r="V35" s="357">
        <f t="shared" si="21"/>
        <v>1046972</v>
      </c>
      <c r="W35" s="357">
        <f t="shared" si="21"/>
        <v>1084258</v>
      </c>
      <c r="X35" s="357">
        <f t="shared" si="21"/>
        <v>1047551</v>
      </c>
      <c r="Y35" s="357">
        <f t="shared" si="21"/>
        <v>1058510</v>
      </c>
      <c r="Z35" s="357">
        <f t="shared" si="21"/>
        <v>1071429</v>
      </c>
      <c r="AA35" s="357">
        <f t="shared" si="21"/>
        <v>1056034</v>
      </c>
      <c r="AB35" s="357">
        <f t="shared" si="21"/>
        <v>1038873</v>
      </c>
      <c r="AC35" s="357">
        <f t="shared" si="21"/>
        <v>1082301</v>
      </c>
      <c r="AD35" s="357">
        <f t="shared" si="21"/>
        <v>1143634</v>
      </c>
      <c r="AE35" s="357">
        <f>SUM(AE36:AE41)</f>
        <v>1127143</v>
      </c>
      <c r="AF35" s="357">
        <f>SUM(AF36:AF41)</f>
        <v>1111417</v>
      </c>
      <c r="AG35" s="357">
        <f>SUM(AG36:AG41)</f>
        <v>1066023</v>
      </c>
      <c r="AH35" s="357">
        <f>SUM(AH36:AH41)</f>
        <v>1079800</v>
      </c>
      <c r="AI35" s="357">
        <f>SUM(AI36:AI41)</f>
        <v>1088380</v>
      </c>
      <c r="AJ35" s="321">
        <f t="shared" si="2"/>
        <v>-1.4</v>
      </c>
      <c r="AK35" s="321">
        <f t="shared" si="2"/>
        <v>-1.4</v>
      </c>
      <c r="AL35" s="321">
        <f t="shared" si="2"/>
        <v>-4.0999999999999996</v>
      </c>
      <c r="AM35" s="321">
        <f t="shared" si="2"/>
        <v>1.3</v>
      </c>
      <c r="AN35" s="321">
        <f t="shared" si="2"/>
        <v>0.8</v>
      </c>
    </row>
    <row r="36" spans="1:40">
      <c r="A36" s="355">
        <v>213</v>
      </c>
      <c r="B36" s="355" t="s">
        <v>225</v>
      </c>
      <c r="C36" s="351">
        <v>155125</v>
      </c>
      <c r="D36" s="351">
        <v>148931</v>
      </c>
      <c r="E36" s="351">
        <v>146891</v>
      </c>
      <c r="F36" s="351">
        <v>153695</v>
      </c>
      <c r="G36" s="351">
        <v>164770</v>
      </c>
      <c r="H36" s="351">
        <v>170426</v>
      </c>
      <c r="I36" s="351">
        <v>150093</v>
      </c>
      <c r="J36" s="351">
        <v>144070</v>
      </c>
      <c r="K36" s="351">
        <v>158083</v>
      </c>
      <c r="L36" s="351">
        <v>175004</v>
      </c>
      <c r="M36" s="351">
        <v>187900</v>
      </c>
      <c r="N36" s="385">
        <f t="shared" ref="N36:R41" si="22">ROUND(N$2*N105/N$75,0)</f>
        <v>164860</v>
      </c>
      <c r="O36" s="385">
        <f t="shared" si="22"/>
        <v>164979</v>
      </c>
      <c r="P36" s="385">
        <f t="shared" si="22"/>
        <v>169267</v>
      </c>
      <c r="Q36" s="385">
        <f t="shared" si="22"/>
        <v>160761</v>
      </c>
      <c r="R36" s="385">
        <f t="shared" si="22"/>
        <v>158680</v>
      </c>
      <c r="S36" s="378">
        <f t="shared" ref="S36:AE51" si="23">S105</f>
        <v>155805</v>
      </c>
      <c r="T36" s="378">
        <f t="shared" si="23"/>
        <v>157589</v>
      </c>
      <c r="U36" s="378">
        <f t="shared" si="23"/>
        <v>148576</v>
      </c>
      <c r="V36" s="378">
        <f t="shared" si="23"/>
        <v>140011</v>
      </c>
      <c r="W36" s="378">
        <f t="shared" si="23"/>
        <v>143459</v>
      </c>
      <c r="X36" s="378">
        <f t="shared" si="23"/>
        <v>124340</v>
      </c>
      <c r="Y36" s="378">
        <f t="shared" si="23"/>
        <v>126584</v>
      </c>
      <c r="Z36" s="378">
        <f t="shared" si="23"/>
        <v>133098</v>
      </c>
      <c r="AA36" s="378">
        <f t="shared" si="23"/>
        <v>120436</v>
      </c>
      <c r="AB36" s="378">
        <f t="shared" si="23"/>
        <v>126137</v>
      </c>
      <c r="AC36" s="378">
        <f t="shared" si="23"/>
        <v>123439</v>
      </c>
      <c r="AD36" s="378">
        <f t="shared" si="23"/>
        <v>123485</v>
      </c>
      <c r="AE36" s="378">
        <f t="shared" si="23"/>
        <v>122376</v>
      </c>
      <c r="AF36" s="381">
        <v>126767</v>
      </c>
      <c r="AG36" s="381">
        <v>119516</v>
      </c>
      <c r="AH36" s="381">
        <v>116020</v>
      </c>
      <c r="AI36" s="381">
        <v>113676</v>
      </c>
      <c r="AJ36" s="321">
        <f t="shared" si="2"/>
        <v>-0.9</v>
      </c>
      <c r="AK36" s="321">
        <f t="shared" si="2"/>
        <v>3.6</v>
      </c>
      <c r="AL36" s="321">
        <f t="shared" si="2"/>
        <v>-5.7</v>
      </c>
      <c r="AM36" s="321">
        <f t="shared" si="2"/>
        <v>-2.9</v>
      </c>
      <c r="AN36" s="321">
        <f t="shared" si="2"/>
        <v>-2</v>
      </c>
    </row>
    <row r="37" spans="1:40">
      <c r="A37" s="355">
        <v>215</v>
      </c>
      <c r="B37" s="355" t="s">
        <v>226</v>
      </c>
      <c r="C37" s="351">
        <v>246629</v>
      </c>
      <c r="D37" s="351">
        <v>241480</v>
      </c>
      <c r="E37" s="351">
        <v>253686</v>
      </c>
      <c r="F37" s="351">
        <v>262111</v>
      </c>
      <c r="G37" s="351">
        <v>265549</v>
      </c>
      <c r="H37" s="351">
        <v>275818</v>
      </c>
      <c r="I37" s="351">
        <v>332492</v>
      </c>
      <c r="J37" s="351">
        <v>321591</v>
      </c>
      <c r="K37" s="351">
        <v>281488</v>
      </c>
      <c r="L37" s="351">
        <v>286350</v>
      </c>
      <c r="M37" s="351">
        <v>277309</v>
      </c>
      <c r="N37" s="385">
        <f t="shared" si="22"/>
        <v>277329</v>
      </c>
      <c r="O37" s="385">
        <f t="shared" si="22"/>
        <v>282297</v>
      </c>
      <c r="P37" s="385">
        <f t="shared" si="22"/>
        <v>283454</v>
      </c>
      <c r="Q37" s="385">
        <f t="shared" si="22"/>
        <v>280769</v>
      </c>
      <c r="R37" s="385">
        <f t="shared" si="22"/>
        <v>288226</v>
      </c>
      <c r="S37" s="378">
        <f t="shared" si="23"/>
        <v>271909</v>
      </c>
      <c r="T37" s="378">
        <f t="shared" si="23"/>
        <v>273722</v>
      </c>
      <c r="U37" s="378">
        <f t="shared" si="23"/>
        <v>266788</v>
      </c>
      <c r="V37" s="378">
        <f t="shared" si="23"/>
        <v>251471</v>
      </c>
      <c r="W37" s="378">
        <f t="shared" si="23"/>
        <v>258788</v>
      </c>
      <c r="X37" s="378">
        <f t="shared" si="23"/>
        <v>249864</v>
      </c>
      <c r="Y37" s="378">
        <f t="shared" si="23"/>
        <v>254451</v>
      </c>
      <c r="Z37" s="378">
        <f t="shared" si="23"/>
        <v>266987</v>
      </c>
      <c r="AA37" s="378">
        <f t="shared" si="23"/>
        <v>257055</v>
      </c>
      <c r="AB37" s="378">
        <f t="shared" si="23"/>
        <v>266074</v>
      </c>
      <c r="AC37" s="378">
        <f t="shared" si="23"/>
        <v>270755</v>
      </c>
      <c r="AD37" s="378">
        <f t="shared" si="23"/>
        <v>280160</v>
      </c>
      <c r="AE37" s="378">
        <f t="shared" si="23"/>
        <v>282398</v>
      </c>
      <c r="AF37" s="381">
        <v>279917</v>
      </c>
      <c r="AG37" s="381">
        <v>270473</v>
      </c>
      <c r="AH37" s="381">
        <v>275989</v>
      </c>
      <c r="AI37" s="381">
        <v>279745</v>
      </c>
      <c r="AJ37" s="321">
        <f t="shared" si="2"/>
        <v>0.8</v>
      </c>
      <c r="AK37" s="321">
        <f t="shared" si="2"/>
        <v>-0.9</v>
      </c>
      <c r="AL37" s="321">
        <f t="shared" si="2"/>
        <v>-3.4</v>
      </c>
      <c r="AM37" s="321">
        <f t="shared" si="2"/>
        <v>2</v>
      </c>
      <c r="AN37" s="321">
        <f t="shared" si="2"/>
        <v>1.4</v>
      </c>
    </row>
    <row r="38" spans="1:40">
      <c r="A38" s="359">
        <v>218</v>
      </c>
      <c r="B38" s="358" t="s">
        <v>122</v>
      </c>
      <c r="C38" s="351">
        <v>180843</v>
      </c>
      <c r="D38" s="351">
        <v>197104</v>
      </c>
      <c r="E38" s="351">
        <v>182303</v>
      </c>
      <c r="F38" s="351">
        <v>189881</v>
      </c>
      <c r="G38" s="351">
        <v>193199</v>
      </c>
      <c r="H38" s="351">
        <v>205983</v>
      </c>
      <c r="I38" s="351">
        <v>202038</v>
      </c>
      <c r="J38" s="351">
        <v>205353</v>
      </c>
      <c r="K38" s="351">
        <v>202880</v>
      </c>
      <c r="L38" s="351">
        <v>207547</v>
      </c>
      <c r="M38" s="351">
        <v>205099</v>
      </c>
      <c r="N38" s="385">
        <f t="shared" si="22"/>
        <v>199423</v>
      </c>
      <c r="O38" s="385">
        <f t="shared" si="22"/>
        <v>204976</v>
      </c>
      <c r="P38" s="385">
        <f t="shared" si="22"/>
        <v>203657</v>
      </c>
      <c r="Q38" s="385">
        <f t="shared" si="22"/>
        <v>209475</v>
      </c>
      <c r="R38" s="385">
        <f t="shared" si="22"/>
        <v>212556</v>
      </c>
      <c r="S38" s="378">
        <f t="shared" si="23"/>
        <v>216416</v>
      </c>
      <c r="T38" s="378">
        <f t="shared" si="23"/>
        <v>213987</v>
      </c>
      <c r="U38" s="378">
        <f t="shared" si="23"/>
        <v>218080</v>
      </c>
      <c r="V38" s="378">
        <f t="shared" si="23"/>
        <v>198886</v>
      </c>
      <c r="W38" s="378">
        <f t="shared" si="23"/>
        <v>206912</v>
      </c>
      <c r="X38" s="378">
        <f t="shared" si="23"/>
        <v>204539</v>
      </c>
      <c r="Y38" s="378">
        <f t="shared" si="23"/>
        <v>196869</v>
      </c>
      <c r="Z38" s="378">
        <f t="shared" si="23"/>
        <v>208669</v>
      </c>
      <c r="AA38" s="378">
        <f t="shared" si="23"/>
        <v>212353</v>
      </c>
      <c r="AB38" s="378">
        <f t="shared" si="23"/>
        <v>217093</v>
      </c>
      <c r="AC38" s="378">
        <f t="shared" si="23"/>
        <v>211797</v>
      </c>
      <c r="AD38" s="378">
        <f t="shared" si="23"/>
        <v>225322</v>
      </c>
      <c r="AE38" s="378">
        <f t="shared" si="23"/>
        <v>225510</v>
      </c>
      <c r="AF38" s="381">
        <v>227997</v>
      </c>
      <c r="AG38" s="381">
        <v>212364</v>
      </c>
      <c r="AH38" s="381">
        <v>221404</v>
      </c>
      <c r="AI38" s="381">
        <v>227172</v>
      </c>
      <c r="AJ38" s="321">
        <f t="shared" si="2"/>
        <v>0.1</v>
      </c>
      <c r="AK38" s="321">
        <f t="shared" si="2"/>
        <v>1.1000000000000001</v>
      </c>
      <c r="AL38" s="321">
        <f t="shared" si="2"/>
        <v>-6.9</v>
      </c>
      <c r="AM38" s="321">
        <f t="shared" si="2"/>
        <v>4.3</v>
      </c>
      <c r="AN38" s="321">
        <f t="shared" si="2"/>
        <v>2.6</v>
      </c>
    </row>
    <row r="39" spans="1:40">
      <c r="A39" s="359">
        <v>220</v>
      </c>
      <c r="B39" s="358" t="s">
        <v>123</v>
      </c>
      <c r="C39" s="351">
        <v>169010</v>
      </c>
      <c r="D39" s="351">
        <v>175082</v>
      </c>
      <c r="E39" s="351">
        <v>175629</v>
      </c>
      <c r="F39" s="351">
        <v>181702</v>
      </c>
      <c r="G39" s="351">
        <v>181781</v>
      </c>
      <c r="H39" s="351">
        <v>183174</v>
      </c>
      <c r="I39" s="351">
        <v>198314</v>
      </c>
      <c r="J39" s="351">
        <v>192512</v>
      </c>
      <c r="K39" s="351">
        <v>186314</v>
      </c>
      <c r="L39" s="351">
        <v>182250</v>
      </c>
      <c r="M39" s="351">
        <v>183773</v>
      </c>
      <c r="N39" s="385">
        <f t="shared" si="22"/>
        <v>185711</v>
      </c>
      <c r="O39" s="385">
        <f t="shared" si="22"/>
        <v>186039</v>
      </c>
      <c r="P39" s="385">
        <f t="shared" si="22"/>
        <v>186596</v>
      </c>
      <c r="Q39" s="385">
        <f t="shared" si="22"/>
        <v>191490</v>
      </c>
      <c r="R39" s="385">
        <f t="shared" si="22"/>
        <v>198604</v>
      </c>
      <c r="S39" s="378">
        <f t="shared" si="23"/>
        <v>189808</v>
      </c>
      <c r="T39" s="378">
        <f t="shared" si="23"/>
        <v>191145</v>
      </c>
      <c r="U39" s="378">
        <f t="shared" si="23"/>
        <v>187998</v>
      </c>
      <c r="V39" s="378">
        <f t="shared" si="23"/>
        <v>180253</v>
      </c>
      <c r="W39" s="378">
        <f t="shared" si="23"/>
        <v>180519</v>
      </c>
      <c r="X39" s="378">
        <f t="shared" si="23"/>
        <v>181298</v>
      </c>
      <c r="Y39" s="378">
        <f t="shared" si="23"/>
        <v>191706</v>
      </c>
      <c r="Z39" s="378">
        <f t="shared" si="23"/>
        <v>188340</v>
      </c>
      <c r="AA39" s="378">
        <f t="shared" si="23"/>
        <v>177465</v>
      </c>
      <c r="AB39" s="378">
        <f t="shared" si="23"/>
        <v>170582</v>
      </c>
      <c r="AC39" s="378">
        <f t="shared" si="23"/>
        <v>185512</v>
      </c>
      <c r="AD39" s="378">
        <f t="shared" si="23"/>
        <v>205129</v>
      </c>
      <c r="AE39" s="378">
        <f t="shared" si="23"/>
        <v>211310</v>
      </c>
      <c r="AF39" s="381">
        <v>207473</v>
      </c>
      <c r="AG39" s="381">
        <v>195304</v>
      </c>
      <c r="AH39" s="381">
        <v>195656</v>
      </c>
      <c r="AI39" s="381">
        <v>196982</v>
      </c>
      <c r="AJ39" s="321">
        <f t="shared" si="2"/>
        <v>3</v>
      </c>
      <c r="AK39" s="321">
        <f t="shared" si="2"/>
        <v>-1.8</v>
      </c>
      <c r="AL39" s="321">
        <f t="shared" si="2"/>
        <v>-5.9</v>
      </c>
      <c r="AM39" s="321">
        <f t="shared" si="2"/>
        <v>0.2</v>
      </c>
      <c r="AN39" s="321">
        <f t="shared" si="2"/>
        <v>0.7</v>
      </c>
    </row>
    <row r="40" spans="1:40">
      <c r="A40" s="359">
        <v>228</v>
      </c>
      <c r="B40" s="358" t="s">
        <v>227</v>
      </c>
      <c r="C40" s="351">
        <v>189453</v>
      </c>
      <c r="D40" s="351">
        <v>203643</v>
      </c>
      <c r="E40" s="351">
        <v>191177</v>
      </c>
      <c r="F40" s="351">
        <v>212968</v>
      </c>
      <c r="G40" s="351">
        <v>197214</v>
      </c>
      <c r="H40" s="351">
        <v>216472</v>
      </c>
      <c r="I40" s="351">
        <v>218057</v>
      </c>
      <c r="J40" s="351">
        <v>217965</v>
      </c>
      <c r="K40" s="351">
        <v>219302</v>
      </c>
      <c r="L40" s="351">
        <v>228856</v>
      </c>
      <c r="M40" s="351">
        <v>234667</v>
      </c>
      <c r="N40" s="385">
        <f t="shared" si="22"/>
        <v>246083</v>
      </c>
      <c r="O40" s="385">
        <f t="shared" si="22"/>
        <v>223734</v>
      </c>
      <c r="P40" s="385">
        <f t="shared" si="22"/>
        <v>225434</v>
      </c>
      <c r="Q40" s="385">
        <f t="shared" si="22"/>
        <v>230993</v>
      </c>
      <c r="R40" s="385">
        <f t="shared" si="22"/>
        <v>238471</v>
      </c>
      <c r="S40" s="378">
        <f>S109</f>
        <v>254101</v>
      </c>
      <c r="T40" s="378">
        <f t="shared" si="23"/>
        <v>237369</v>
      </c>
      <c r="U40" s="378">
        <f t="shared" si="23"/>
        <v>236830</v>
      </c>
      <c r="V40" s="378">
        <f t="shared" si="23"/>
        <v>223003</v>
      </c>
      <c r="W40" s="378">
        <f t="shared" si="23"/>
        <v>238588</v>
      </c>
      <c r="X40" s="378">
        <f t="shared" si="23"/>
        <v>227761</v>
      </c>
      <c r="Y40" s="378">
        <f t="shared" si="23"/>
        <v>229367</v>
      </c>
      <c r="Z40" s="378">
        <f t="shared" si="23"/>
        <v>217035</v>
      </c>
      <c r="AA40" s="378">
        <f t="shared" si="23"/>
        <v>231763</v>
      </c>
      <c r="AB40" s="378">
        <f t="shared" si="23"/>
        <v>201846</v>
      </c>
      <c r="AC40" s="378">
        <f t="shared" si="23"/>
        <v>232581</v>
      </c>
      <c r="AD40" s="378">
        <f t="shared" si="23"/>
        <v>250008</v>
      </c>
      <c r="AE40" s="378">
        <f t="shared" si="23"/>
        <v>227864</v>
      </c>
      <c r="AF40" s="381">
        <v>213333</v>
      </c>
      <c r="AG40" s="381">
        <v>211977</v>
      </c>
      <c r="AH40" s="381">
        <v>217044</v>
      </c>
      <c r="AI40" s="381">
        <v>219899</v>
      </c>
      <c r="AJ40" s="321">
        <f t="shared" si="2"/>
        <v>-8.9</v>
      </c>
      <c r="AK40" s="321">
        <f t="shared" si="2"/>
        <v>-6.4</v>
      </c>
      <c r="AL40" s="321">
        <f t="shared" si="2"/>
        <v>-0.6</v>
      </c>
      <c r="AM40" s="321">
        <f t="shared" si="2"/>
        <v>2.4</v>
      </c>
      <c r="AN40" s="321">
        <f t="shared" si="2"/>
        <v>1.3</v>
      </c>
    </row>
    <row r="41" spans="1:40">
      <c r="A41" s="359">
        <v>365</v>
      </c>
      <c r="B41" s="358" t="s">
        <v>228</v>
      </c>
      <c r="C41" s="351">
        <v>53815</v>
      </c>
      <c r="D41" s="351">
        <v>59930</v>
      </c>
      <c r="E41" s="351">
        <v>62296</v>
      </c>
      <c r="F41" s="351">
        <v>64884</v>
      </c>
      <c r="G41" s="351">
        <v>64946</v>
      </c>
      <c r="H41" s="351">
        <v>67890</v>
      </c>
      <c r="I41" s="351">
        <v>68303</v>
      </c>
      <c r="J41" s="351">
        <v>67889</v>
      </c>
      <c r="K41" s="351">
        <v>66783</v>
      </c>
      <c r="L41" s="351">
        <v>64866</v>
      </c>
      <c r="M41" s="351">
        <v>66073</v>
      </c>
      <c r="N41" s="385">
        <f t="shared" si="22"/>
        <v>66347</v>
      </c>
      <c r="O41" s="385">
        <f t="shared" si="22"/>
        <v>66997</v>
      </c>
      <c r="P41" s="385">
        <f t="shared" si="22"/>
        <v>67443</v>
      </c>
      <c r="Q41" s="385">
        <f t="shared" si="22"/>
        <v>65974</v>
      </c>
      <c r="R41" s="385">
        <f t="shared" si="22"/>
        <v>67331</v>
      </c>
      <c r="S41" s="378">
        <f>S110</f>
        <v>64176</v>
      </c>
      <c r="T41" s="378">
        <f t="shared" si="23"/>
        <v>63612</v>
      </c>
      <c r="U41" s="378">
        <f t="shared" si="23"/>
        <v>61590</v>
      </c>
      <c r="V41" s="378">
        <f t="shared" si="23"/>
        <v>53348</v>
      </c>
      <c r="W41" s="378">
        <f t="shared" si="23"/>
        <v>55992</v>
      </c>
      <c r="X41" s="378">
        <f t="shared" si="23"/>
        <v>59749</v>
      </c>
      <c r="Y41" s="378">
        <f t="shared" si="23"/>
        <v>59533</v>
      </c>
      <c r="Z41" s="378">
        <f t="shared" si="23"/>
        <v>57300</v>
      </c>
      <c r="AA41" s="378">
        <f t="shared" si="23"/>
        <v>56962</v>
      </c>
      <c r="AB41" s="378">
        <f t="shared" si="23"/>
        <v>57141</v>
      </c>
      <c r="AC41" s="378">
        <f t="shared" si="23"/>
        <v>58217</v>
      </c>
      <c r="AD41" s="378">
        <f t="shared" si="23"/>
        <v>59530</v>
      </c>
      <c r="AE41" s="378">
        <f t="shared" si="23"/>
        <v>57685</v>
      </c>
      <c r="AF41" s="381">
        <v>55930</v>
      </c>
      <c r="AG41" s="381">
        <v>56389</v>
      </c>
      <c r="AH41" s="381">
        <v>53687</v>
      </c>
      <c r="AI41" s="381">
        <v>50906</v>
      </c>
      <c r="AJ41" s="321">
        <f t="shared" si="2"/>
        <v>-3.1</v>
      </c>
      <c r="AK41" s="321">
        <f t="shared" si="2"/>
        <v>-3</v>
      </c>
      <c r="AL41" s="321">
        <f t="shared" si="2"/>
        <v>0.8</v>
      </c>
      <c r="AM41" s="321">
        <f t="shared" si="2"/>
        <v>-4.8</v>
      </c>
      <c r="AN41" s="321">
        <f t="shared" si="2"/>
        <v>-5.2</v>
      </c>
    </row>
    <row r="42" spans="1:40">
      <c r="A42" s="355">
        <v>5</v>
      </c>
      <c r="B42" s="361" t="s">
        <v>124</v>
      </c>
      <c r="C42" s="351">
        <v>2517328</v>
      </c>
      <c r="D42" s="351">
        <v>2586757</v>
      </c>
      <c r="E42" s="351">
        <v>2642134</v>
      </c>
      <c r="F42" s="351">
        <v>2615806</v>
      </c>
      <c r="G42" s="351">
        <v>2557534</v>
      </c>
      <c r="H42" s="351">
        <v>2633951</v>
      </c>
      <c r="I42" s="351">
        <v>2705805</v>
      </c>
      <c r="J42" s="351">
        <v>2659852</v>
      </c>
      <c r="K42" s="351">
        <v>2558071</v>
      </c>
      <c r="L42" s="351">
        <v>2463080</v>
      </c>
      <c r="M42" s="351">
        <v>2504580</v>
      </c>
      <c r="N42" s="385">
        <f t="shared" ref="N42:AD42" si="24">SUM(N43:N46)</f>
        <v>2427698</v>
      </c>
      <c r="O42" s="385">
        <f t="shared" si="24"/>
        <v>2393277</v>
      </c>
      <c r="P42" s="385">
        <f t="shared" si="24"/>
        <v>2424962</v>
      </c>
      <c r="Q42" s="385">
        <f t="shared" si="24"/>
        <v>2469002</v>
      </c>
      <c r="R42" s="385">
        <f t="shared" si="24"/>
        <v>2518709</v>
      </c>
      <c r="S42" s="357">
        <f t="shared" si="24"/>
        <v>2473987</v>
      </c>
      <c r="T42" s="357">
        <f t="shared" si="24"/>
        <v>2460607</v>
      </c>
      <c r="U42" s="357">
        <f t="shared" si="24"/>
        <v>2537977</v>
      </c>
      <c r="V42" s="357">
        <f t="shared" si="24"/>
        <v>2212351</v>
      </c>
      <c r="W42" s="357">
        <f t="shared" si="24"/>
        <v>2401323</v>
      </c>
      <c r="X42" s="357">
        <f t="shared" si="24"/>
        <v>2383843</v>
      </c>
      <c r="Y42" s="357">
        <f t="shared" si="24"/>
        <v>2369876</v>
      </c>
      <c r="Z42" s="357">
        <f t="shared" si="24"/>
        <v>2468464</v>
      </c>
      <c r="AA42" s="357">
        <f t="shared" si="24"/>
        <v>2479193</v>
      </c>
      <c r="AB42" s="357">
        <f t="shared" si="24"/>
        <v>2480926</v>
      </c>
      <c r="AC42" s="357">
        <f t="shared" si="24"/>
        <v>2520304</v>
      </c>
      <c r="AD42" s="357">
        <f t="shared" si="24"/>
        <v>2547579</v>
      </c>
      <c r="AE42" s="357">
        <f>SUM(AE43:AE46)</f>
        <v>2540318</v>
      </c>
      <c r="AF42" s="357">
        <f>SUM(AF43:AF46)</f>
        <v>2370918</v>
      </c>
      <c r="AG42" s="357">
        <f>SUM(AG43:AG46)</f>
        <v>2338841</v>
      </c>
      <c r="AH42" s="357">
        <f>SUM(AH43:AH46)</f>
        <v>2444102</v>
      </c>
      <c r="AI42" s="357">
        <f>SUM(AI43:AI46)</f>
        <v>2487108</v>
      </c>
      <c r="AJ42" s="321">
        <f t="shared" si="2"/>
        <v>-0.3</v>
      </c>
      <c r="AK42" s="321">
        <f t="shared" si="2"/>
        <v>-6.7</v>
      </c>
      <c r="AL42" s="321">
        <f t="shared" si="2"/>
        <v>-1.4</v>
      </c>
      <c r="AM42" s="321">
        <f t="shared" si="2"/>
        <v>4.5</v>
      </c>
      <c r="AN42" s="321">
        <f t="shared" si="2"/>
        <v>1.8</v>
      </c>
    </row>
    <row r="43" spans="1:40">
      <c r="A43" s="355">
        <v>201</v>
      </c>
      <c r="B43" s="355" t="s">
        <v>229</v>
      </c>
      <c r="C43" s="351">
        <v>2332056</v>
      </c>
      <c r="D43" s="351">
        <v>2407626</v>
      </c>
      <c r="E43" s="351">
        <v>2458061</v>
      </c>
      <c r="F43" s="351">
        <v>2422867</v>
      </c>
      <c r="G43" s="351">
        <v>2368457</v>
      </c>
      <c r="H43" s="351">
        <v>2425847</v>
      </c>
      <c r="I43" s="351">
        <v>2493631</v>
      </c>
      <c r="J43" s="351">
        <v>2451154</v>
      </c>
      <c r="K43" s="351">
        <v>2349811</v>
      </c>
      <c r="L43" s="351">
        <v>2263315</v>
      </c>
      <c r="M43" s="351">
        <v>2296802</v>
      </c>
      <c r="N43" s="385">
        <f t="shared" ref="N43:R46" si="25">ROUND(N$2*N112/N$75,0)</f>
        <v>2219411</v>
      </c>
      <c r="O43" s="385">
        <f t="shared" si="25"/>
        <v>2185624</v>
      </c>
      <c r="P43" s="385">
        <f t="shared" si="25"/>
        <v>2210501</v>
      </c>
      <c r="Q43" s="385">
        <f t="shared" si="25"/>
        <v>2246788</v>
      </c>
      <c r="R43" s="385">
        <f t="shared" si="25"/>
        <v>2298328</v>
      </c>
      <c r="S43" s="378">
        <f>S112</f>
        <v>2259806</v>
      </c>
      <c r="T43" s="378">
        <f t="shared" si="23"/>
        <v>2249621</v>
      </c>
      <c r="U43" s="378">
        <f t="shared" si="23"/>
        <v>2329984</v>
      </c>
      <c r="V43" s="378">
        <f t="shared" si="23"/>
        <v>2024489</v>
      </c>
      <c r="W43" s="378">
        <f t="shared" si="23"/>
        <v>2197773</v>
      </c>
      <c r="X43" s="378">
        <f t="shared" si="23"/>
        <v>2181271</v>
      </c>
      <c r="Y43" s="378">
        <f t="shared" si="23"/>
        <v>2169169</v>
      </c>
      <c r="Z43" s="378">
        <f t="shared" si="23"/>
        <v>2258283</v>
      </c>
      <c r="AA43" s="378">
        <f t="shared" si="23"/>
        <v>2273593</v>
      </c>
      <c r="AB43" s="378">
        <f t="shared" si="23"/>
        <v>2282471</v>
      </c>
      <c r="AC43" s="378">
        <f t="shared" si="23"/>
        <v>2305926</v>
      </c>
      <c r="AD43" s="378">
        <f t="shared" si="23"/>
        <v>2324469</v>
      </c>
      <c r="AE43" s="378">
        <f t="shared" si="23"/>
        <v>2313450</v>
      </c>
      <c r="AF43" s="381">
        <v>2165757</v>
      </c>
      <c r="AG43" s="381">
        <v>2133578</v>
      </c>
      <c r="AH43" s="381">
        <v>2219416</v>
      </c>
      <c r="AI43" s="381">
        <v>2254145</v>
      </c>
      <c r="AJ43" s="321">
        <f t="shared" si="2"/>
        <v>-0.5</v>
      </c>
      <c r="AK43" s="321">
        <f t="shared" si="2"/>
        <v>-6.4</v>
      </c>
      <c r="AL43" s="321">
        <f t="shared" si="2"/>
        <v>-1.5</v>
      </c>
      <c r="AM43" s="321">
        <f t="shared" si="2"/>
        <v>4</v>
      </c>
      <c r="AN43" s="321">
        <f t="shared" si="2"/>
        <v>1.6</v>
      </c>
    </row>
    <row r="44" spans="1:40">
      <c r="A44" s="359">
        <v>442</v>
      </c>
      <c r="B44" s="358" t="s">
        <v>125</v>
      </c>
      <c r="C44" s="351">
        <v>34087</v>
      </c>
      <c r="D44" s="351">
        <v>34702</v>
      </c>
      <c r="E44" s="351">
        <v>33071</v>
      </c>
      <c r="F44" s="351">
        <v>33288</v>
      </c>
      <c r="G44" s="351">
        <v>36424</v>
      </c>
      <c r="H44" s="351">
        <v>37351</v>
      </c>
      <c r="I44" s="351">
        <v>38949</v>
      </c>
      <c r="J44" s="351">
        <v>37664</v>
      </c>
      <c r="K44" s="351">
        <v>39225</v>
      </c>
      <c r="L44" s="351">
        <v>36808</v>
      </c>
      <c r="M44" s="351">
        <v>37607</v>
      </c>
      <c r="N44" s="385">
        <f t="shared" si="25"/>
        <v>34782</v>
      </c>
      <c r="O44" s="385">
        <f t="shared" si="25"/>
        <v>35609</v>
      </c>
      <c r="P44" s="385">
        <f t="shared" si="25"/>
        <v>36898</v>
      </c>
      <c r="Q44" s="385">
        <f t="shared" si="25"/>
        <v>40112</v>
      </c>
      <c r="R44" s="385">
        <f t="shared" si="25"/>
        <v>42230</v>
      </c>
      <c r="S44" s="378">
        <f>S113</f>
        <v>40997</v>
      </c>
      <c r="T44" s="378">
        <f t="shared" si="23"/>
        <v>38735</v>
      </c>
      <c r="U44" s="378">
        <f t="shared" si="23"/>
        <v>36952</v>
      </c>
      <c r="V44" s="378">
        <f t="shared" si="23"/>
        <v>32094</v>
      </c>
      <c r="W44" s="378">
        <f t="shared" si="23"/>
        <v>30894</v>
      </c>
      <c r="X44" s="378">
        <f t="shared" si="23"/>
        <v>29243</v>
      </c>
      <c r="Y44" s="378">
        <f t="shared" si="23"/>
        <v>31855</v>
      </c>
      <c r="Z44" s="378">
        <f t="shared" si="23"/>
        <v>31896</v>
      </c>
      <c r="AA44" s="378">
        <f t="shared" si="23"/>
        <v>30233</v>
      </c>
      <c r="AB44" s="378">
        <f t="shared" si="23"/>
        <v>28396</v>
      </c>
      <c r="AC44" s="378">
        <f t="shared" si="23"/>
        <v>30890</v>
      </c>
      <c r="AD44" s="378">
        <f t="shared" si="23"/>
        <v>31085</v>
      </c>
      <c r="AE44" s="378">
        <f t="shared" si="23"/>
        <v>31754</v>
      </c>
      <c r="AF44" s="381">
        <v>32539</v>
      </c>
      <c r="AG44" s="381">
        <v>32484</v>
      </c>
      <c r="AH44" s="381">
        <v>31925</v>
      </c>
      <c r="AI44" s="381">
        <v>30958</v>
      </c>
      <c r="AJ44" s="321">
        <f t="shared" si="2"/>
        <v>2.2000000000000002</v>
      </c>
      <c r="AK44" s="321">
        <f t="shared" si="2"/>
        <v>2.5</v>
      </c>
      <c r="AL44" s="321">
        <f t="shared" si="2"/>
        <v>-0.2</v>
      </c>
      <c r="AM44" s="321">
        <f t="shared" si="2"/>
        <v>-1.7</v>
      </c>
      <c r="AN44" s="321">
        <f t="shared" si="2"/>
        <v>-3</v>
      </c>
    </row>
    <row r="45" spans="1:40">
      <c r="A45" s="359">
        <v>443</v>
      </c>
      <c r="B45" s="358" t="s">
        <v>126</v>
      </c>
      <c r="C45" s="351">
        <v>119234</v>
      </c>
      <c r="D45" s="351">
        <v>112919</v>
      </c>
      <c r="E45" s="351">
        <v>116586</v>
      </c>
      <c r="F45" s="351">
        <v>121330</v>
      </c>
      <c r="G45" s="351">
        <v>117777</v>
      </c>
      <c r="H45" s="351">
        <v>134092</v>
      </c>
      <c r="I45" s="351">
        <v>138429</v>
      </c>
      <c r="J45" s="351">
        <v>134139</v>
      </c>
      <c r="K45" s="351">
        <v>132265</v>
      </c>
      <c r="L45" s="351">
        <v>126341</v>
      </c>
      <c r="M45" s="351">
        <v>131723</v>
      </c>
      <c r="N45" s="385">
        <f t="shared" si="25"/>
        <v>135065</v>
      </c>
      <c r="O45" s="385">
        <f t="shared" si="25"/>
        <v>134440</v>
      </c>
      <c r="P45" s="385">
        <f t="shared" si="25"/>
        <v>140341</v>
      </c>
      <c r="Q45" s="385">
        <f t="shared" si="25"/>
        <v>145318</v>
      </c>
      <c r="R45" s="385">
        <f t="shared" si="25"/>
        <v>140914</v>
      </c>
      <c r="S45" s="378">
        <f>S114</f>
        <v>139300</v>
      </c>
      <c r="T45" s="378">
        <f t="shared" si="23"/>
        <v>139803</v>
      </c>
      <c r="U45" s="378">
        <f t="shared" si="23"/>
        <v>139145</v>
      </c>
      <c r="V45" s="378">
        <f t="shared" si="23"/>
        <v>124751</v>
      </c>
      <c r="W45" s="378">
        <f t="shared" si="23"/>
        <v>142714</v>
      </c>
      <c r="X45" s="378">
        <f t="shared" si="23"/>
        <v>144120</v>
      </c>
      <c r="Y45" s="378">
        <f t="shared" si="23"/>
        <v>141149</v>
      </c>
      <c r="Z45" s="378">
        <f t="shared" si="23"/>
        <v>149449</v>
      </c>
      <c r="AA45" s="378">
        <f t="shared" si="23"/>
        <v>146429</v>
      </c>
      <c r="AB45" s="378">
        <f t="shared" si="23"/>
        <v>138720</v>
      </c>
      <c r="AC45" s="378">
        <f t="shared" si="23"/>
        <v>152275</v>
      </c>
      <c r="AD45" s="378">
        <f t="shared" si="23"/>
        <v>159505</v>
      </c>
      <c r="AE45" s="378">
        <f t="shared" si="23"/>
        <v>162296</v>
      </c>
      <c r="AF45" s="381">
        <v>139585</v>
      </c>
      <c r="AG45" s="381">
        <v>138434</v>
      </c>
      <c r="AH45" s="381">
        <v>158728</v>
      </c>
      <c r="AI45" s="381">
        <v>168850</v>
      </c>
      <c r="AJ45" s="321">
        <f t="shared" si="2"/>
        <v>1.7</v>
      </c>
      <c r="AK45" s="321">
        <f t="shared" si="2"/>
        <v>-14</v>
      </c>
      <c r="AL45" s="321">
        <f t="shared" si="2"/>
        <v>-0.8</v>
      </c>
      <c r="AM45" s="321">
        <f t="shared" si="2"/>
        <v>14.7</v>
      </c>
      <c r="AN45" s="321">
        <f t="shared" si="2"/>
        <v>6.4</v>
      </c>
    </row>
    <row r="46" spans="1:40">
      <c r="A46" s="359">
        <v>446</v>
      </c>
      <c r="B46" s="358" t="s">
        <v>230</v>
      </c>
      <c r="C46" s="351">
        <v>31951</v>
      </c>
      <c r="D46" s="351">
        <v>31510</v>
      </c>
      <c r="E46" s="351">
        <v>34416</v>
      </c>
      <c r="F46" s="351">
        <v>38321</v>
      </c>
      <c r="G46" s="351">
        <v>34876</v>
      </c>
      <c r="H46" s="351">
        <v>36661</v>
      </c>
      <c r="I46" s="351">
        <v>34796</v>
      </c>
      <c r="J46" s="351">
        <v>36895</v>
      </c>
      <c r="K46" s="351">
        <v>36770</v>
      </c>
      <c r="L46" s="351">
        <v>36616</v>
      </c>
      <c r="M46" s="351">
        <v>38448</v>
      </c>
      <c r="N46" s="385">
        <f t="shared" si="25"/>
        <v>38440</v>
      </c>
      <c r="O46" s="385">
        <f t="shared" si="25"/>
        <v>37604</v>
      </c>
      <c r="P46" s="385">
        <f t="shared" si="25"/>
        <v>37222</v>
      </c>
      <c r="Q46" s="385">
        <f t="shared" si="25"/>
        <v>36784</v>
      </c>
      <c r="R46" s="385">
        <f t="shared" si="25"/>
        <v>37237</v>
      </c>
      <c r="S46" s="378">
        <f>S115</f>
        <v>33884</v>
      </c>
      <c r="T46" s="378">
        <f t="shared" si="23"/>
        <v>32448</v>
      </c>
      <c r="U46" s="378">
        <f t="shared" si="23"/>
        <v>31896</v>
      </c>
      <c r="V46" s="378">
        <f t="shared" si="23"/>
        <v>31017</v>
      </c>
      <c r="W46" s="378">
        <f t="shared" si="23"/>
        <v>29942</v>
      </c>
      <c r="X46" s="378">
        <f t="shared" si="23"/>
        <v>29209</v>
      </c>
      <c r="Y46" s="378">
        <f t="shared" si="23"/>
        <v>27703</v>
      </c>
      <c r="Z46" s="378">
        <f t="shared" si="23"/>
        <v>28836</v>
      </c>
      <c r="AA46" s="378">
        <f t="shared" si="23"/>
        <v>28938</v>
      </c>
      <c r="AB46" s="378">
        <f t="shared" si="23"/>
        <v>31339</v>
      </c>
      <c r="AC46" s="378">
        <f t="shared" si="23"/>
        <v>31213</v>
      </c>
      <c r="AD46" s="378">
        <f t="shared" si="23"/>
        <v>32520</v>
      </c>
      <c r="AE46" s="378">
        <f t="shared" si="23"/>
        <v>32818</v>
      </c>
      <c r="AF46" s="381">
        <v>33037</v>
      </c>
      <c r="AG46" s="381">
        <v>34345</v>
      </c>
      <c r="AH46" s="381">
        <v>34033</v>
      </c>
      <c r="AI46" s="381">
        <v>33155</v>
      </c>
      <c r="AJ46" s="321">
        <f t="shared" si="2"/>
        <v>0.9</v>
      </c>
      <c r="AK46" s="321">
        <f t="shared" si="2"/>
        <v>0.7</v>
      </c>
      <c r="AL46" s="321">
        <f t="shared" si="2"/>
        <v>4</v>
      </c>
      <c r="AM46" s="321">
        <f t="shared" si="2"/>
        <v>-0.9</v>
      </c>
      <c r="AN46" s="321">
        <f t="shared" si="2"/>
        <v>-2.6</v>
      </c>
    </row>
    <row r="47" spans="1:40">
      <c r="A47" s="355">
        <v>6</v>
      </c>
      <c r="B47" s="361" t="s">
        <v>127</v>
      </c>
      <c r="C47" s="351">
        <v>891486</v>
      </c>
      <c r="D47" s="351">
        <v>944131</v>
      </c>
      <c r="E47" s="351">
        <v>926151</v>
      </c>
      <c r="F47" s="351">
        <v>983577</v>
      </c>
      <c r="G47" s="351">
        <v>997879</v>
      </c>
      <c r="H47" s="351">
        <v>1068513</v>
      </c>
      <c r="I47" s="351">
        <v>1080117</v>
      </c>
      <c r="J47" s="351">
        <v>1055069</v>
      </c>
      <c r="K47" s="351">
        <v>1037989</v>
      </c>
      <c r="L47" s="351">
        <v>1067910</v>
      </c>
      <c r="M47" s="351">
        <v>1070674</v>
      </c>
      <c r="N47" s="385">
        <f t="shared" ref="N47:AD47" si="26">SUM(N48:N54)</f>
        <v>997082</v>
      </c>
      <c r="O47" s="385">
        <f t="shared" si="26"/>
        <v>1003921</v>
      </c>
      <c r="P47" s="385">
        <f t="shared" si="26"/>
        <v>986449</v>
      </c>
      <c r="Q47" s="385">
        <f t="shared" si="26"/>
        <v>978114</v>
      </c>
      <c r="R47" s="385">
        <f t="shared" si="26"/>
        <v>975112</v>
      </c>
      <c r="S47" s="357">
        <f t="shared" si="26"/>
        <v>956673</v>
      </c>
      <c r="T47" s="357">
        <f t="shared" si="26"/>
        <v>948344</v>
      </c>
      <c r="U47" s="357">
        <f t="shared" si="26"/>
        <v>913673</v>
      </c>
      <c r="V47" s="357">
        <f t="shared" si="26"/>
        <v>861677</v>
      </c>
      <c r="W47" s="357">
        <f t="shared" si="26"/>
        <v>908916</v>
      </c>
      <c r="X47" s="357">
        <f t="shared" si="26"/>
        <v>914581</v>
      </c>
      <c r="Y47" s="357">
        <f t="shared" si="26"/>
        <v>937064</v>
      </c>
      <c r="Z47" s="357">
        <f t="shared" si="26"/>
        <v>916600</v>
      </c>
      <c r="AA47" s="357">
        <f t="shared" si="26"/>
        <v>933764</v>
      </c>
      <c r="AB47" s="357">
        <f t="shared" si="26"/>
        <v>944179</v>
      </c>
      <c r="AC47" s="357">
        <f t="shared" si="26"/>
        <v>952301</v>
      </c>
      <c r="AD47" s="357">
        <f t="shared" si="26"/>
        <v>998217</v>
      </c>
      <c r="AE47" s="357">
        <f>SUM(AE48:AE54)</f>
        <v>1013339</v>
      </c>
      <c r="AF47" s="357">
        <f>SUM(AF48:AF54)</f>
        <v>989783</v>
      </c>
      <c r="AG47" s="357">
        <f>SUM(AG48:AG54)</f>
        <v>947826</v>
      </c>
      <c r="AH47" s="357">
        <f>SUM(AH48:AH54)</f>
        <v>961066</v>
      </c>
      <c r="AI47" s="357">
        <f>SUM(AI48:AI54)</f>
        <v>968077</v>
      </c>
      <c r="AJ47" s="321">
        <f t="shared" si="2"/>
        <v>1.5</v>
      </c>
      <c r="AK47" s="321">
        <f t="shared" si="2"/>
        <v>-2.2999999999999998</v>
      </c>
      <c r="AL47" s="321">
        <f t="shared" si="2"/>
        <v>-4.2</v>
      </c>
      <c r="AM47" s="321">
        <f t="shared" si="2"/>
        <v>1.4</v>
      </c>
      <c r="AN47" s="321">
        <f t="shared" si="2"/>
        <v>0.7</v>
      </c>
    </row>
    <row r="48" spans="1:40">
      <c r="A48" s="359">
        <v>208</v>
      </c>
      <c r="B48" s="358" t="s">
        <v>128</v>
      </c>
      <c r="C48" s="351">
        <v>130906</v>
      </c>
      <c r="D48" s="351">
        <v>131743</v>
      </c>
      <c r="E48" s="351">
        <v>130567</v>
      </c>
      <c r="F48" s="351">
        <v>144988</v>
      </c>
      <c r="G48" s="351">
        <v>150153</v>
      </c>
      <c r="H48" s="351">
        <v>162106</v>
      </c>
      <c r="I48" s="351">
        <v>163661</v>
      </c>
      <c r="J48" s="351">
        <v>151371</v>
      </c>
      <c r="K48" s="351">
        <v>147598</v>
      </c>
      <c r="L48" s="351">
        <v>185959</v>
      </c>
      <c r="M48" s="351">
        <v>158959</v>
      </c>
      <c r="N48" s="385">
        <f t="shared" ref="N48:R54" si="27">ROUND(N$2*N117/N$75,0)</f>
        <v>139953</v>
      </c>
      <c r="O48" s="385">
        <f t="shared" si="27"/>
        <v>115527</v>
      </c>
      <c r="P48" s="385">
        <f t="shared" si="27"/>
        <v>107925</v>
      </c>
      <c r="Q48" s="385">
        <f t="shared" si="27"/>
        <v>111246</v>
      </c>
      <c r="R48" s="385">
        <f t="shared" si="27"/>
        <v>120491</v>
      </c>
      <c r="S48" s="378">
        <f t="shared" ref="S48:AE54" si="28">S117</f>
        <v>130182</v>
      </c>
      <c r="T48" s="378">
        <f t="shared" si="23"/>
        <v>129167</v>
      </c>
      <c r="U48" s="378">
        <f t="shared" si="23"/>
        <v>125843</v>
      </c>
      <c r="V48" s="378">
        <f t="shared" si="23"/>
        <v>120952</v>
      </c>
      <c r="W48" s="378">
        <f t="shared" si="23"/>
        <v>120510</v>
      </c>
      <c r="X48" s="378">
        <f t="shared" si="23"/>
        <v>110523</v>
      </c>
      <c r="Y48" s="378">
        <f t="shared" si="23"/>
        <v>113536</v>
      </c>
      <c r="Z48" s="378">
        <f t="shared" si="23"/>
        <v>114655</v>
      </c>
      <c r="AA48" s="378">
        <f t="shared" si="23"/>
        <v>134630</v>
      </c>
      <c r="AB48" s="378">
        <f t="shared" si="23"/>
        <v>173321</v>
      </c>
      <c r="AC48" s="378">
        <f t="shared" si="23"/>
        <v>135552</v>
      </c>
      <c r="AD48" s="378">
        <f t="shared" si="23"/>
        <v>141012</v>
      </c>
      <c r="AE48" s="378">
        <f t="shared" si="23"/>
        <v>165578</v>
      </c>
      <c r="AF48" s="381">
        <v>150718</v>
      </c>
      <c r="AG48" s="381">
        <v>142157</v>
      </c>
      <c r="AH48" s="381">
        <v>140134</v>
      </c>
      <c r="AI48" s="381">
        <v>139008</v>
      </c>
      <c r="AJ48" s="321">
        <f t="shared" si="2"/>
        <v>17.399999999999999</v>
      </c>
      <c r="AK48" s="321">
        <f t="shared" si="2"/>
        <v>-9</v>
      </c>
      <c r="AL48" s="321">
        <f t="shared" si="2"/>
        <v>-5.7</v>
      </c>
      <c r="AM48" s="321">
        <f t="shared" si="2"/>
        <v>-1.4</v>
      </c>
      <c r="AN48" s="321">
        <f t="shared" si="2"/>
        <v>-0.8</v>
      </c>
    </row>
    <row r="49" spans="1:40">
      <c r="A49" s="359">
        <v>212</v>
      </c>
      <c r="B49" s="358" t="s">
        <v>129</v>
      </c>
      <c r="C49" s="351">
        <v>179332</v>
      </c>
      <c r="D49" s="351">
        <v>189822</v>
      </c>
      <c r="E49" s="351">
        <v>189135</v>
      </c>
      <c r="F49" s="351">
        <v>190623</v>
      </c>
      <c r="G49" s="351">
        <v>191794</v>
      </c>
      <c r="H49" s="351">
        <v>218251</v>
      </c>
      <c r="I49" s="351">
        <v>219406</v>
      </c>
      <c r="J49" s="351">
        <v>212608</v>
      </c>
      <c r="K49" s="351">
        <v>209053</v>
      </c>
      <c r="L49" s="351">
        <v>209259</v>
      </c>
      <c r="M49" s="351">
        <v>225494</v>
      </c>
      <c r="N49" s="385">
        <f t="shared" si="27"/>
        <v>200886</v>
      </c>
      <c r="O49" s="385">
        <f t="shared" si="27"/>
        <v>205697</v>
      </c>
      <c r="P49" s="385">
        <f t="shared" si="27"/>
        <v>205205</v>
      </c>
      <c r="Q49" s="385">
        <f t="shared" si="27"/>
        <v>205423</v>
      </c>
      <c r="R49" s="385">
        <f t="shared" si="27"/>
        <v>203122</v>
      </c>
      <c r="S49" s="378">
        <f t="shared" si="28"/>
        <v>190957</v>
      </c>
      <c r="T49" s="378">
        <f t="shared" si="23"/>
        <v>183298</v>
      </c>
      <c r="U49" s="378">
        <f t="shared" si="23"/>
        <v>176964</v>
      </c>
      <c r="V49" s="378">
        <f t="shared" si="23"/>
        <v>179436</v>
      </c>
      <c r="W49" s="378">
        <f t="shared" si="23"/>
        <v>197006</v>
      </c>
      <c r="X49" s="378">
        <f t="shared" si="23"/>
        <v>201982</v>
      </c>
      <c r="Y49" s="378">
        <f t="shared" si="23"/>
        <v>211663</v>
      </c>
      <c r="Z49" s="378">
        <f t="shared" si="23"/>
        <v>212607</v>
      </c>
      <c r="AA49" s="378">
        <f t="shared" si="23"/>
        <v>208645</v>
      </c>
      <c r="AB49" s="378">
        <f t="shared" si="23"/>
        <v>216599</v>
      </c>
      <c r="AC49" s="378">
        <f t="shared" si="23"/>
        <v>230625</v>
      </c>
      <c r="AD49" s="378">
        <f t="shared" si="23"/>
        <v>243752</v>
      </c>
      <c r="AE49" s="378">
        <f t="shared" si="23"/>
        <v>238621</v>
      </c>
      <c r="AF49" s="381">
        <v>226652</v>
      </c>
      <c r="AG49" s="381">
        <v>222424</v>
      </c>
      <c r="AH49" s="381">
        <v>226247</v>
      </c>
      <c r="AI49" s="381">
        <v>229999</v>
      </c>
      <c r="AJ49" s="321">
        <f t="shared" si="2"/>
        <v>-2.1</v>
      </c>
      <c r="AK49" s="321">
        <f t="shared" si="2"/>
        <v>-5</v>
      </c>
      <c r="AL49" s="321">
        <f t="shared" si="2"/>
        <v>-1.9</v>
      </c>
      <c r="AM49" s="321">
        <f t="shared" si="2"/>
        <v>1.7</v>
      </c>
      <c r="AN49" s="321">
        <f t="shared" si="2"/>
        <v>1.7</v>
      </c>
    </row>
    <row r="50" spans="1:40">
      <c r="A50" s="359">
        <v>227</v>
      </c>
      <c r="B50" s="358" t="s">
        <v>231</v>
      </c>
      <c r="C50" s="351">
        <v>122077</v>
      </c>
      <c r="D50" s="351">
        <v>129138</v>
      </c>
      <c r="E50" s="351">
        <v>131550</v>
      </c>
      <c r="F50" s="351">
        <v>136491</v>
      </c>
      <c r="G50" s="351">
        <v>139327</v>
      </c>
      <c r="H50" s="351">
        <v>148228</v>
      </c>
      <c r="I50" s="351">
        <v>146541</v>
      </c>
      <c r="J50" s="351">
        <v>144284</v>
      </c>
      <c r="K50" s="351">
        <v>137101</v>
      </c>
      <c r="L50" s="351">
        <v>131818</v>
      </c>
      <c r="M50" s="351">
        <v>143140</v>
      </c>
      <c r="N50" s="385">
        <f t="shared" si="27"/>
        <v>139752</v>
      </c>
      <c r="O50" s="385">
        <f t="shared" si="27"/>
        <v>141369</v>
      </c>
      <c r="P50" s="385">
        <f t="shared" si="27"/>
        <v>136929</v>
      </c>
      <c r="Q50" s="385">
        <f t="shared" si="27"/>
        <v>133904</v>
      </c>
      <c r="R50" s="385">
        <f t="shared" si="27"/>
        <v>133060</v>
      </c>
      <c r="S50" s="378">
        <f t="shared" si="28"/>
        <v>123594</v>
      </c>
      <c r="T50" s="378">
        <f t="shared" si="23"/>
        <v>123172</v>
      </c>
      <c r="U50" s="378">
        <f t="shared" si="23"/>
        <v>115722</v>
      </c>
      <c r="V50" s="378">
        <f t="shared" si="23"/>
        <v>110521</v>
      </c>
      <c r="W50" s="378">
        <f t="shared" si="23"/>
        <v>110094</v>
      </c>
      <c r="X50" s="378">
        <f t="shared" si="23"/>
        <v>108218</v>
      </c>
      <c r="Y50" s="378">
        <f t="shared" si="23"/>
        <v>112307</v>
      </c>
      <c r="Z50" s="378">
        <f t="shared" si="23"/>
        <v>111890</v>
      </c>
      <c r="AA50" s="378">
        <f t="shared" si="23"/>
        <v>109447</v>
      </c>
      <c r="AB50" s="378">
        <f t="shared" si="23"/>
        <v>108070</v>
      </c>
      <c r="AC50" s="378">
        <f t="shared" si="23"/>
        <v>108206</v>
      </c>
      <c r="AD50" s="378">
        <f t="shared" si="23"/>
        <v>108008</v>
      </c>
      <c r="AE50" s="378">
        <f t="shared" si="23"/>
        <v>110405</v>
      </c>
      <c r="AF50" s="381">
        <v>113971</v>
      </c>
      <c r="AG50" s="381">
        <v>110343</v>
      </c>
      <c r="AH50" s="381">
        <v>112946</v>
      </c>
      <c r="AI50" s="381">
        <v>113638</v>
      </c>
      <c r="AJ50" s="321">
        <f t="shared" si="2"/>
        <v>2.2000000000000002</v>
      </c>
      <c r="AK50" s="321">
        <f t="shared" si="2"/>
        <v>3.2</v>
      </c>
      <c r="AL50" s="321">
        <f t="shared" si="2"/>
        <v>-3.2</v>
      </c>
      <c r="AM50" s="321">
        <f t="shared" si="2"/>
        <v>2.4</v>
      </c>
      <c r="AN50" s="321">
        <f t="shared" si="2"/>
        <v>0.6</v>
      </c>
    </row>
    <row r="51" spans="1:40">
      <c r="A51" s="359">
        <v>229</v>
      </c>
      <c r="B51" s="358" t="s">
        <v>232</v>
      </c>
      <c r="C51" s="351">
        <v>259729</v>
      </c>
      <c r="D51" s="351">
        <v>265644</v>
      </c>
      <c r="E51" s="351">
        <v>277672</v>
      </c>
      <c r="F51" s="351">
        <v>292965</v>
      </c>
      <c r="G51" s="351">
        <v>291537</v>
      </c>
      <c r="H51" s="351">
        <v>304969</v>
      </c>
      <c r="I51" s="351">
        <v>299721</v>
      </c>
      <c r="J51" s="351">
        <v>298747</v>
      </c>
      <c r="K51" s="351">
        <v>286096</v>
      </c>
      <c r="L51" s="351">
        <v>288340</v>
      </c>
      <c r="M51" s="351">
        <v>288776</v>
      </c>
      <c r="N51" s="385">
        <f t="shared" si="27"/>
        <v>281201</v>
      </c>
      <c r="O51" s="385">
        <f t="shared" si="27"/>
        <v>299275</v>
      </c>
      <c r="P51" s="385">
        <f t="shared" si="27"/>
        <v>303609</v>
      </c>
      <c r="Q51" s="385">
        <f t="shared" si="27"/>
        <v>299562</v>
      </c>
      <c r="R51" s="385">
        <f t="shared" si="27"/>
        <v>299291</v>
      </c>
      <c r="S51" s="378">
        <f t="shared" si="28"/>
        <v>304129</v>
      </c>
      <c r="T51" s="378">
        <f t="shared" si="23"/>
        <v>302734</v>
      </c>
      <c r="U51" s="378">
        <f t="shared" si="23"/>
        <v>302092</v>
      </c>
      <c r="V51" s="378">
        <f t="shared" si="23"/>
        <v>268536</v>
      </c>
      <c r="W51" s="378">
        <f t="shared" si="23"/>
        <v>287525</v>
      </c>
      <c r="X51" s="378">
        <f t="shared" si="23"/>
        <v>300340</v>
      </c>
      <c r="Y51" s="378">
        <f t="shared" si="23"/>
        <v>307999</v>
      </c>
      <c r="Z51" s="378">
        <f t="shared" si="23"/>
        <v>300476</v>
      </c>
      <c r="AA51" s="378">
        <f t="shared" si="23"/>
        <v>294553</v>
      </c>
      <c r="AB51" s="378">
        <f t="shared" si="23"/>
        <v>297159</v>
      </c>
      <c r="AC51" s="378">
        <f t="shared" si="23"/>
        <v>304066</v>
      </c>
      <c r="AD51" s="378">
        <f t="shared" si="23"/>
        <v>313988</v>
      </c>
      <c r="AE51" s="378">
        <f t="shared" si="23"/>
        <v>304776</v>
      </c>
      <c r="AF51" s="381">
        <v>296297</v>
      </c>
      <c r="AG51" s="381">
        <v>276817</v>
      </c>
      <c r="AH51" s="381">
        <v>282394</v>
      </c>
      <c r="AI51" s="381">
        <v>284192</v>
      </c>
      <c r="AJ51" s="321">
        <f t="shared" si="2"/>
        <v>-2.9</v>
      </c>
      <c r="AK51" s="321">
        <f t="shared" si="2"/>
        <v>-2.8</v>
      </c>
      <c r="AL51" s="321">
        <f t="shared" si="2"/>
        <v>-6.6</v>
      </c>
      <c r="AM51" s="321">
        <f t="shared" si="2"/>
        <v>2</v>
      </c>
      <c r="AN51" s="321">
        <f t="shared" si="2"/>
        <v>0.6</v>
      </c>
    </row>
    <row r="52" spans="1:40">
      <c r="A52" s="359">
        <v>464</v>
      </c>
      <c r="B52" s="358" t="s">
        <v>130</v>
      </c>
      <c r="C52" s="351">
        <v>97219</v>
      </c>
      <c r="D52" s="351">
        <v>93300</v>
      </c>
      <c r="E52" s="351">
        <v>87733</v>
      </c>
      <c r="F52" s="351">
        <v>104983</v>
      </c>
      <c r="G52" s="351">
        <v>110638</v>
      </c>
      <c r="H52" s="351">
        <v>115217</v>
      </c>
      <c r="I52" s="351">
        <v>121200</v>
      </c>
      <c r="J52" s="351">
        <v>127269</v>
      </c>
      <c r="K52" s="351">
        <v>134527</v>
      </c>
      <c r="L52" s="351">
        <v>134002</v>
      </c>
      <c r="M52" s="351">
        <v>134101</v>
      </c>
      <c r="N52" s="385">
        <f t="shared" si="27"/>
        <v>118714</v>
      </c>
      <c r="O52" s="385">
        <f t="shared" si="27"/>
        <v>124813</v>
      </c>
      <c r="P52" s="385">
        <f t="shared" si="27"/>
        <v>117906</v>
      </c>
      <c r="Q52" s="385">
        <f t="shared" si="27"/>
        <v>112985</v>
      </c>
      <c r="R52" s="385">
        <f t="shared" si="27"/>
        <v>108061</v>
      </c>
      <c r="S52" s="378">
        <f t="shared" si="28"/>
        <v>103136</v>
      </c>
      <c r="T52" s="378">
        <f t="shared" si="28"/>
        <v>106353</v>
      </c>
      <c r="U52" s="378">
        <f t="shared" si="28"/>
        <v>93933</v>
      </c>
      <c r="V52" s="378">
        <f t="shared" si="28"/>
        <v>87056</v>
      </c>
      <c r="W52" s="378">
        <f t="shared" si="28"/>
        <v>95805</v>
      </c>
      <c r="X52" s="378">
        <f t="shared" si="28"/>
        <v>99522</v>
      </c>
      <c r="Y52" s="378">
        <f t="shared" si="28"/>
        <v>98234</v>
      </c>
      <c r="Z52" s="378">
        <f t="shared" si="28"/>
        <v>83446</v>
      </c>
      <c r="AA52" s="378">
        <f t="shared" si="28"/>
        <v>89652</v>
      </c>
      <c r="AB52" s="378">
        <f t="shared" si="28"/>
        <v>53283</v>
      </c>
      <c r="AC52" s="378">
        <f t="shared" si="28"/>
        <v>73274</v>
      </c>
      <c r="AD52" s="378">
        <f t="shared" si="28"/>
        <v>90814</v>
      </c>
      <c r="AE52" s="378">
        <f t="shared" si="28"/>
        <v>92691</v>
      </c>
      <c r="AF52" s="381">
        <v>96263</v>
      </c>
      <c r="AG52" s="381">
        <v>93961</v>
      </c>
      <c r="AH52" s="381">
        <v>97289</v>
      </c>
      <c r="AI52" s="381">
        <v>99060</v>
      </c>
      <c r="AJ52" s="321">
        <f t="shared" si="2"/>
        <v>2.1</v>
      </c>
      <c r="AK52" s="321">
        <f t="shared" si="2"/>
        <v>3.9</v>
      </c>
      <c r="AL52" s="321">
        <f t="shared" si="2"/>
        <v>-2.4</v>
      </c>
      <c r="AM52" s="321">
        <f t="shared" si="2"/>
        <v>3.5</v>
      </c>
      <c r="AN52" s="321">
        <f t="shared" si="2"/>
        <v>1.8</v>
      </c>
    </row>
    <row r="53" spans="1:40">
      <c r="A53" s="359">
        <v>481</v>
      </c>
      <c r="B53" s="358" t="s">
        <v>131</v>
      </c>
      <c r="C53" s="351">
        <v>43486</v>
      </c>
      <c r="D53" s="351">
        <v>45795</v>
      </c>
      <c r="E53" s="351">
        <v>48320</v>
      </c>
      <c r="F53" s="351">
        <v>47890</v>
      </c>
      <c r="G53" s="351">
        <v>47044</v>
      </c>
      <c r="H53" s="351">
        <v>51744</v>
      </c>
      <c r="I53" s="351">
        <v>54536</v>
      </c>
      <c r="J53" s="351">
        <v>50109</v>
      </c>
      <c r="K53" s="351">
        <v>53558</v>
      </c>
      <c r="L53" s="351">
        <v>49227</v>
      </c>
      <c r="M53" s="351">
        <v>52758</v>
      </c>
      <c r="N53" s="385">
        <f t="shared" si="27"/>
        <v>51192</v>
      </c>
      <c r="O53" s="385">
        <f t="shared" si="27"/>
        <v>48423</v>
      </c>
      <c r="P53" s="385">
        <f t="shared" si="27"/>
        <v>47640</v>
      </c>
      <c r="Q53" s="385">
        <f t="shared" si="27"/>
        <v>48499</v>
      </c>
      <c r="R53" s="385">
        <f t="shared" si="27"/>
        <v>48265</v>
      </c>
      <c r="S53" s="378">
        <f t="shared" si="28"/>
        <v>44864</v>
      </c>
      <c r="T53" s="378">
        <f t="shared" si="28"/>
        <v>45619</v>
      </c>
      <c r="U53" s="378">
        <f t="shared" si="28"/>
        <v>42625</v>
      </c>
      <c r="V53" s="378">
        <f t="shared" si="28"/>
        <v>39909</v>
      </c>
      <c r="W53" s="378">
        <f t="shared" si="28"/>
        <v>40379</v>
      </c>
      <c r="X53" s="378">
        <f t="shared" si="28"/>
        <v>38276</v>
      </c>
      <c r="Y53" s="378">
        <f t="shared" si="28"/>
        <v>39049</v>
      </c>
      <c r="Z53" s="378">
        <f t="shared" si="28"/>
        <v>39343</v>
      </c>
      <c r="AA53" s="378">
        <f t="shared" si="28"/>
        <v>43635</v>
      </c>
      <c r="AB53" s="378">
        <f t="shared" si="28"/>
        <v>43247</v>
      </c>
      <c r="AC53" s="378">
        <f t="shared" si="28"/>
        <v>48552</v>
      </c>
      <c r="AD53" s="378">
        <f t="shared" si="28"/>
        <v>47625</v>
      </c>
      <c r="AE53" s="378">
        <f t="shared" si="28"/>
        <v>47846</v>
      </c>
      <c r="AF53" s="381">
        <v>49951</v>
      </c>
      <c r="AG53" s="381">
        <v>47905</v>
      </c>
      <c r="AH53" s="381">
        <v>47134</v>
      </c>
      <c r="AI53" s="381">
        <v>47035</v>
      </c>
      <c r="AJ53" s="321">
        <f t="shared" si="2"/>
        <v>0.5</v>
      </c>
      <c r="AK53" s="321">
        <f t="shared" si="2"/>
        <v>4.4000000000000004</v>
      </c>
      <c r="AL53" s="321">
        <f t="shared" si="2"/>
        <v>-4.0999999999999996</v>
      </c>
      <c r="AM53" s="321">
        <f t="shared" si="2"/>
        <v>-1.6</v>
      </c>
      <c r="AN53" s="321">
        <f t="shared" si="2"/>
        <v>-0.2</v>
      </c>
    </row>
    <row r="54" spans="1:40">
      <c r="A54" s="359">
        <v>501</v>
      </c>
      <c r="B54" s="358" t="s">
        <v>233</v>
      </c>
      <c r="C54" s="351">
        <v>58737</v>
      </c>
      <c r="D54" s="351">
        <v>88689</v>
      </c>
      <c r="E54" s="351">
        <v>61174</v>
      </c>
      <c r="F54" s="351">
        <v>65637</v>
      </c>
      <c r="G54" s="351">
        <v>67386</v>
      </c>
      <c r="H54" s="351">
        <v>67998</v>
      </c>
      <c r="I54" s="351">
        <v>75052</v>
      </c>
      <c r="J54" s="351">
        <v>70681</v>
      </c>
      <c r="K54" s="351">
        <v>70056</v>
      </c>
      <c r="L54" s="351">
        <v>69305</v>
      </c>
      <c r="M54" s="351">
        <v>67446</v>
      </c>
      <c r="N54" s="385">
        <f t="shared" si="27"/>
        <v>65384</v>
      </c>
      <c r="O54" s="385">
        <f t="shared" si="27"/>
        <v>68817</v>
      </c>
      <c r="P54" s="385">
        <f t="shared" si="27"/>
        <v>67235</v>
      </c>
      <c r="Q54" s="385">
        <f t="shared" si="27"/>
        <v>66495</v>
      </c>
      <c r="R54" s="385">
        <f t="shared" si="27"/>
        <v>62822</v>
      </c>
      <c r="S54" s="378">
        <f t="shared" si="28"/>
        <v>59811</v>
      </c>
      <c r="T54" s="378">
        <f t="shared" si="28"/>
        <v>58001</v>
      </c>
      <c r="U54" s="378">
        <f t="shared" si="28"/>
        <v>56494</v>
      </c>
      <c r="V54" s="378">
        <f t="shared" si="28"/>
        <v>55267</v>
      </c>
      <c r="W54" s="378">
        <f t="shared" si="28"/>
        <v>57597</v>
      </c>
      <c r="X54" s="378">
        <f t="shared" si="28"/>
        <v>55720</v>
      </c>
      <c r="Y54" s="378">
        <f t="shared" si="28"/>
        <v>54276</v>
      </c>
      <c r="Z54" s="378">
        <f t="shared" si="28"/>
        <v>54183</v>
      </c>
      <c r="AA54" s="378">
        <f t="shared" si="28"/>
        <v>53202</v>
      </c>
      <c r="AB54" s="378">
        <f t="shared" si="28"/>
        <v>52500</v>
      </c>
      <c r="AC54" s="378">
        <f t="shared" si="28"/>
        <v>52026</v>
      </c>
      <c r="AD54" s="378">
        <f t="shared" si="28"/>
        <v>53018</v>
      </c>
      <c r="AE54" s="378">
        <f t="shared" si="28"/>
        <v>53422</v>
      </c>
      <c r="AF54" s="381">
        <v>55931</v>
      </c>
      <c r="AG54" s="381">
        <v>54219</v>
      </c>
      <c r="AH54" s="381">
        <v>54922</v>
      </c>
      <c r="AI54" s="381">
        <v>55145</v>
      </c>
      <c r="AJ54" s="321">
        <f t="shared" si="2"/>
        <v>0.8</v>
      </c>
      <c r="AK54" s="321">
        <f t="shared" si="2"/>
        <v>4.7</v>
      </c>
      <c r="AL54" s="321">
        <f t="shared" si="2"/>
        <v>-3.1</v>
      </c>
      <c r="AM54" s="321">
        <f t="shared" si="2"/>
        <v>1.3</v>
      </c>
      <c r="AN54" s="321">
        <f t="shared" si="2"/>
        <v>0.4</v>
      </c>
    </row>
    <row r="55" spans="1:40">
      <c r="A55" s="359">
        <v>7</v>
      </c>
      <c r="B55" s="362" t="s">
        <v>32</v>
      </c>
      <c r="C55" s="351">
        <v>581752</v>
      </c>
      <c r="D55" s="351">
        <v>592994</v>
      </c>
      <c r="E55" s="351">
        <v>608019</v>
      </c>
      <c r="F55" s="351">
        <v>644647</v>
      </c>
      <c r="G55" s="351">
        <v>626392</v>
      </c>
      <c r="H55" s="351">
        <v>660159</v>
      </c>
      <c r="I55" s="351">
        <v>691636</v>
      </c>
      <c r="J55" s="351">
        <v>703527</v>
      </c>
      <c r="K55" s="351">
        <v>699310</v>
      </c>
      <c r="L55" s="351">
        <v>697424</v>
      </c>
      <c r="M55" s="351">
        <v>703303</v>
      </c>
      <c r="N55" s="385">
        <f t="shared" ref="N55:AD55" si="29">SUM(N56:N60)</f>
        <v>674476</v>
      </c>
      <c r="O55" s="385">
        <f t="shared" si="29"/>
        <v>706258</v>
      </c>
      <c r="P55" s="385">
        <f t="shared" si="29"/>
        <v>679093</v>
      </c>
      <c r="Q55" s="385">
        <f t="shared" si="29"/>
        <v>673617</v>
      </c>
      <c r="R55" s="385">
        <f t="shared" si="29"/>
        <v>666460</v>
      </c>
      <c r="S55" s="357">
        <f t="shared" si="29"/>
        <v>613798</v>
      </c>
      <c r="T55" s="357">
        <f t="shared" si="29"/>
        <v>610654</v>
      </c>
      <c r="U55" s="357">
        <f t="shared" si="29"/>
        <v>574592</v>
      </c>
      <c r="V55" s="357">
        <f t="shared" si="29"/>
        <v>548385</v>
      </c>
      <c r="W55" s="357">
        <f t="shared" si="29"/>
        <v>555486</v>
      </c>
      <c r="X55" s="357">
        <f t="shared" si="29"/>
        <v>557951</v>
      </c>
      <c r="Y55" s="357">
        <f t="shared" si="29"/>
        <v>568392</v>
      </c>
      <c r="Z55" s="357">
        <f t="shared" si="29"/>
        <v>582615</v>
      </c>
      <c r="AA55" s="357">
        <f t="shared" si="29"/>
        <v>587075</v>
      </c>
      <c r="AB55" s="357">
        <f t="shared" si="29"/>
        <v>601643</v>
      </c>
      <c r="AC55" s="357">
        <f t="shared" si="29"/>
        <v>595296</v>
      </c>
      <c r="AD55" s="357">
        <f t="shared" si="29"/>
        <v>615172</v>
      </c>
      <c r="AE55" s="357">
        <f>SUM(AE56:AE60)</f>
        <v>605394</v>
      </c>
      <c r="AF55" s="357">
        <f>SUM(AF56:AF60)</f>
        <v>634884</v>
      </c>
      <c r="AG55" s="357">
        <f>SUM(AG56:AG60)</f>
        <v>612901</v>
      </c>
      <c r="AH55" s="357">
        <f>SUM(AH56:AH60)</f>
        <v>605314</v>
      </c>
      <c r="AI55" s="357">
        <f>SUM(AI56:AI60)</f>
        <v>611218</v>
      </c>
      <c r="AJ55" s="321">
        <f t="shared" si="2"/>
        <v>-1.6</v>
      </c>
      <c r="AK55" s="321">
        <f t="shared" si="2"/>
        <v>4.9000000000000004</v>
      </c>
      <c r="AL55" s="321">
        <f t="shared" si="2"/>
        <v>-3.5</v>
      </c>
      <c r="AM55" s="321">
        <f t="shared" si="2"/>
        <v>-1.2</v>
      </c>
      <c r="AN55" s="321">
        <f t="shared" si="2"/>
        <v>1</v>
      </c>
    </row>
    <row r="56" spans="1:40">
      <c r="A56" s="359">
        <v>209</v>
      </c>
      <c r="B56" s="358" t="s">
        <v>234</v>
      </c>
      <c r="C56" s="351">
        <v>277929</v>
      </c>
      <c r="D56" s="351">
        <v>280168</v>
      </c>
      <c r="E56" s="351">
        <v>287579</v>
      </c>
      <c r="F56" s="351">
        <v>306099</v>
      </c>
      <c r="G56" s="351">
        <v>294636</v>
      </c>
      <c r="H56" s="351">
        <v>313352</v>
      </c>
      <c r="I56" s="351">
        <v>323982</v>
      </c>
      <c r="J56" s="351">
        <v>328119</v>
      </c>
      <c r="K56" s="351">
        <v>327919</v>
      </c>
      <c r="L56" s="351">
        <v>327109</v>
      </c>
      <c r="M56" s="351">
        <v>329843</v>
      </c>
      <c r="N56" s="385">
        <f t="shared" ref="N56:R60" si="30">ROUND(N$2*N125/N$75,0)</f>
        <v>318213</v>
      </c>
      <c r="O56" s="385">
        <f t="shared" si="30"/>
        <v>343993</v>
      </c>
      <c r="P56" s="385">
        <f t="shared" si="30"/>
        <v>330187</v>
      </c>
      <c r="Q56" s="385">
        <f t="shared" si="30"/>
        <v>330371</v>
      </c>
      <c r="R56" s="385">
        <f t="shared" si="30"/>
        <v>325014</v>
      </c>
      <c r="S56" s="378">
        <f>S125</f>
        <v>300494</v>
      </c>
      <c r="T56" s="378">
        <f t="shared" ref="T56:AE67" si="31">T125</f>
        <v>297522</v>
      </c>
      <c r="U56" s="378">
        <f t="shared" si="31"/>
        <v>282303</v>
      </c>
      <c r="V56" s="378">
        <f t="shared" si="31"/>
        <v>272699</v>
      </c>
      <c r="W56" s="378">
        <f t="shared" si="31"/>
        <v>275100</v>
      </c>
      <c r="X56" s="378">
        <f t="shared" si="31"/>
        <v>273471</v>
      </c>
      <c r="Y56" s="378">
        <f t="shared" si="31"/>
        <v>279998</v>
      </c>
      <c r="Z56" s="378">
        <f t="shared" si="31"/>
        <v>287273</v>
      </c>
      <c r="AA56" s="378">
        <f t="shared" si="31"/>
        <v>279819</v>
      </c>
      <c r="AB56" s="378">
        <f t="shared" si="31"/>
        <v>285240</v>
      </c>
      <c r="AC56" s="378">
        <f t="shared" si="31"/>
        <v>281181</v>
      </c>
      <c r="AD56" s="378">
        <f t="shared" si="31"/>
        <v>285418</v>
      </c>
      <c r="AE56" s="378">
        <f t="shared" si="31"/>
        <v>285281</v>
      </c>
      <c r="AF56" s="381">
        <v>293923</v>
      </c>
      <c r="AG56" s="381">
        <v>278285</v>
      </c>
      <c r="AH56" s="381">
        <v>281410</v>
      </c>
      <c r="AI56" s="381">
        <v>283701</v>
      </c>
      <c r="AJ56" s="321">
        <f t="shared" si="2"/>
        <v>0</v>
      </c>
      <c r="AK56" s="321">
        <f t="shared" si="2"/>
        <v>3</v>
      </c>
      <c r="AL56" s="321">
        <f t="shared" si="2"/>
        <v>-5.3</v>
      </c>
      <c r="AM56" s="321">
        <f t="shared" si="2"/>
        <v>1.1000000000000001</v>
      </c>
      <c r="AN56" s="321">
        <f t="shared" si="2"/>
        <v>0.8</v>
      </c>
    </row>
    <row r="57" spans="1:40">
      <c r="A57" s="359">
        <v>222</v>
      </c>
      <c r="B57" s="358" t="s">
        <v>235</v>
      </c>
      <c r="C57" s="351">
        <v>87017</v>
      </c>
      <c r="D57" s="351">
        <v>91924</v>
      </c>
      <c r="E57" s="351">
        <v>93267</v>
      </c>
      <c r="F57" s="351">
        <v>94201</v>
      </c>
      <c r="G57" s="351">
        <v>95066</v>
      </c>
      <c r="H57" s="351">
        <v>98982</v>
      </c>
      <c r="I57" s="351">
        <v>107134</v>
      </c>
      <c r="J57" s="351">
        <v>110516</v>
      </c>
      <c r="K57" s="351">
        <v>108587</v>
      </c>
      <c r="L57" s="351">
        <v>108298</v>
      </c>
      <c r="M57" s="351">
        <v>106281</v>
      </c>
      <c r="N57" s="385">
        <f t="shared" si="30"/>
        <v>100147</v>
      </c>
      <c r="O57" s="385">
        <f t="shared" si="30"/>
        <v>109160</v>
      </c>
      <c r="P57" s="385">
        <f t="shared" si="30"/>
        <v>98291</v>
      </c>
      <c r="Q57" s="385">
        <f t="shared" si="30"/>
        <v>95287</v>
      </c>
      <c r="R57" s="385">
        <f t="shared" si="30"/>
        <v>96003</v>
      </c>
      <c r="S57" s="378">
        <f>S126</f>
        <v>88760</v>
      </c>
      <c r="T57" s="378">
        <f t="shared" si="31"/>
        <v>84673</v>
      </c>
      <c r="U57" s="378">
        <f t="shared" si="31"/>
        <v>78950</v>
      </c>
      <c r="V57" s="378">
        <f t="shared" si="31"/>
        <v>67952</v>
      </c>
      <c r="W57" s="378">
        <f t="shared" si="31"/>
        <v>72869</v>
      </c>
      <c r="X57" s="378">
        <f t="shared" si="31"/>
        <v>79548</v>
      </c>
      <c r="Y57" s="378">
        <f t="shared" si="31"/>
        <v>82219</v>
      </c>
      <c r="Z57" s="378">
        <f t="shared" si="31"/>
        <v>81466</v>
      </c>
      <c r="AA57" s="378">
        <f t="shared" si="31"/>
        <v>80644</v>
      </c>
      <c r="AB57" s="378">
        <f t="shared" si="31"/>
        <v>75990</v>
      </c>
      <c r="AC57" s="378">
        <f t="shared" si="31"/>
        <v>75332</v>
      </c>
      <c r="AD57" s="378">
        <f t="shared" si="31"/>
        <v>79818</v>
      </c>
      <c r="AE57" s="378">
        <f t="shared" si="31"/>
        <v>78009</v>
      </c>
      <c r="AF57" s="381">
        <v>80206</v>
      </c>
      <c r="AG57" s="381">
        <v>77865</v>
      </c>
      <c r="AH57" s="381">
        <v>77556</v>
      </c>
      <c r="AI57" s="381">
        <v>77035</v>
      </c>
      <c r="AJ57" s="321">
        <f t="shared" si="2"/>
        <v>-2.2999999999999998</v>
      </c>
      <c r="AK57" s="321">
        <f t="shared" si="2"/>
        <v>2.8</v>
      </c>
      <c r="AL57" s="321">
        <f t="shared" si="2"/>
        <v>-2.9</v>
      </c>
      <c r="AM57" s="321">
        <f t="shared" si="2"/>
        <v>-0.4</v>
      </c>
      <c r="AN57" s="321">
        <f t="shared" si="2"/>
        <v>-0.7</v>
      </c>
    </row>
    <row r="58" spans="1:40">
      <c r="A58" s="359">
        <v>225</v>
      </c>
      <c r="B58" s="358" t="s">
        <v>236</v>
      </c>
      <c r="C58" s="351">
        <v>109371</v>
      </c>
      <c r="D58" s="351">
        <v>113199</v>
      </c>
      <c r="E58" s="351">
        <v>114634</v>
      </c>
      <c r="F58" s="351">
        <v>121053</v>
      </c>
      <c r="G58" s="351">
        <v>122333</v>
      </c>
      <c r="H58" s="351">
        <v>131209</v>
      </c>
      <c r="I58" s="351">
        <v>141644</v>
      </c>
      <c r="J58" s="351">
        <v>144747</v>
      </c>
      <c r="K58" s="351">
        <v>140710</v>
      </c>
      <c r="L58" s="351">
        <v>141458</v>
      </c>
      <c r="M58" s="351">
        <v>145527</v>
      </c>
      <c r="N58" s="385">
        <f t="shared" si="30"/>
        <v>138525</v>
      </c>
      <c r="O58" s="385">
        <f t="shared" si="30"/>
        <v>133975</v>
      </c>
      <c r="P58" s="385">
        <f t="shared" si="30"/>
        <v>132745</v>
      </c>
      <c r="Q58" s="385">
        <f t="shared" si="30"/>
        <v>131555</v>
      </c>
      <c r="R58" s="385">
        <f t="shared" si="30"/>
        <v>128325</v>
      </c>
      <c r="S58" s="378">
        <f>S127</f>
        <v>120076</v>
      </c>
      <c r="T58" s="378">
        <f t="shared" si="31"/>
        <v>126487</v>
      </c>
      <c r="U58" s="378">
        <f t="shared" si="31"/>
        <v>119093</v>
      </c>
      <c r="V58" s="378">
        <f t="shared" si="31"/>
        <v>117210</v>
      </c>
      <c r="W58" s="378">
        <f t="shared" si="31"/>
        <v>120237</v>
      </c>
      <c r="X58" s="378">
        <f t="shared" si="31"/>
        <v>119767</v>
      </c>
      <c r="Y58" s="378">
        <f t="shared" si="31"/>
        <v>119665</v>
      </c>
      <c r="Z58" s="378">
        <f t="shared" si="31"/>
        <v>126013</v>
      </c>
      <c r="AA58" s="378">
        <f t="shared" si="31"/>
        <v>137989</v>
      </c>
      <c r="AB58" s="378">
        <f t="shared" si="31"/>
        <v>145764</v>
      </c>
      <c r="AC58" s="378">
        <f t="shared" si="31"/>
        <v>152956</v>
      </c>
      <c r="AD58" s="378">
        <f t="shared" si="31"/>
        <v>157128</v>
      </c>
      <c r="AE58" s="378">
        <f t="shared" si="31"/>
        <v>152198</v>
      </c>
      <c r="AF58" s="381">
        <v>161703</v>
      </c>
      <c r="AG58" s="381">
        <v>161281</v>
      </c>
      <c r="AH58" s="381">
        <v>153261</v>
      </c>
      <c r="AI58" s="381">
        <v>158565</v>
      </c>
      <c r="AJ58" s="321">
        <f t="shared" si="2"/>
        <v>-3.1</v>
      </c>
      <c r="AK58" s="321">
        <f t="shared" si="2"/>
        <v>6.2</v>
      </c>
      <c r="AL58" s="321">
        <f t="shared" si="2"/>
        <v>-0.3</v>
      </c>
      <c r="AM58" s="321">
        <f t="shared" si="2"/>
        <v>-5</v>
      </c>
      <c r="AN58" s="321">
        <f t="shared" si="2"/>
        <v>3.5</v>
      </c>
    </row>
    <row r="59" spans="1:40">
      <c r="A59" s="359">
        <v>585</v>
      </c>
      <c r="B59" s="358" t="s">
        <v>237</v>
      </c>
      <c r="C59" s="351">
        <v>62502</v>
      </c>
      <c r="D59" s="351">
        <v>63061</v>
      </c>
      <c r="E59" s="351">
        <v>65340</v>
      </c>
      <c r="F59" s="351">
        <v>70808</v>
      </c>
      <c r="G59" s="351">
        <v>65002</v>
      </c>
      <c r="H59" s="351">
        <v>68691</v>
      </c>
      <c r="I59" s="351">
        <v>69642</v>
      </c>
      <c r="J59" s="351">
        <v>69896</v>
      </c>
      <c r="K59" s="351">
        <v>69910</v>
      </c>
      <c r="L59" s="351">
        <v>71373</v>
      </c>
      <c r="M59" s="351">
        <v>70551</v>
      </c>
      <c r="N59" s="385">
        <f t="shared" si="30"/>
        <v>67830</v>
      </c>
      <c r="O59" s="385">
        <f t="shared" si="30"/>
        <v>68817</v>
      </c>
      <c r="P59" s="385">
        <f t="shared" si="30"/>
        <v>67407</v>
      </c>
      <c r="Q59" s="385">
        <f t="shared" si="30"/>
        <v>66597</v>
      </c>
      <c r="R59" s="385">
        <f t="shared" si="30"/>
        <v>67410</v>
      </c>
      <c r="S59" s="378">
        <f>S128</f>
        <v>60048</v>
      </c>
      <c r="T59" s="378">
        <f t="shared" si="31"/>
        <v>58930</v>
      </c>
      <c r="U59" s="378">
        <f t="shared" si="31"/>
        <v>54723</v>
      </c>
      <c r="V59" s="378">
        <f t="shared" si="31"/>
        <v>52417</v>
      </c>
      <c r="W59" s="378">
        <f t="shared" si="31"/>
        <v>50435</v>
      </c>
      <c r="X59" s="378">
        <f t="shared" si="31"/>
        <v>49671</v>
      </c>
      <c r="Y59" s="378">
        <f t="shared" si="31"/>
        <v>51001</v>
      </c>
      <c r="Z59" s="378">
        <f t="shared" si="31"/>
        <v>50397</v>
      </c>
      <c r="AA59" s="378">
        <f t="shared" si="31"/>
        <v>50500</v>
      </c>
      <c r="AB59" s="378">
        <f t="shared" si="31"/>
        <v>48990</v>
      </c>
      <c r="AC59" s="378">
        <f t="shared" si="31"/>
        <v>49271</v>
      </c>
      <c r="AD59" s="378">
        <f t="shared" si="31"/>
        <v>52914</v>
      </c>
      <c r="AE59" s="378">
        <f t="shared" si="31"/>
        <v>49448</v>
      </c>
      <c r="AF59" s="381">
        <v>52535</v>
      </c>
      <c r="AG59" s="381">
        <v>52106</v>
      </c>
      <c r="AH59" s="381">
        <v>51539</v>
      </c>
      <c r="AI59" s="381">
        <v>51004</v>
      </c>
      <c r="AJ59" s="321">
        <f t="shared" ref="AJ59:AN67" si="32">ROUND((AE59-AD59)/AD59*100,1)</f>
        <v>-6.6</v>
      </c>
      <c r="AK59" s="321">
        <f t="shared" si="32"/>
        <v>6.2</v>
      </c>
      <c r="AL59" s="321">
        <f t="shared" si="32"/>
        <v>-0.8</v>
      </c>
      <c r="AM59" s="321">
        <f t="shared" si="32"/>
        <v>-1.1000000000000001</v>
      </c>
      <c r="AN59" s="321">
        <f t="shared" si="32"/>
        <v>-1</v>
      </c>
    </row>
    <row r="60" spans="1:40">
      <c r="A60" s="359">
        <v>586</v>
      </c>
      <c r="B60" s="358" t="s">
        <v>238</v>
      </c>
      <c r="C60" s="351">
        <v>44933</v>
      </c>
      <c r="D60" s="351">
        <v>44642</v>
      </c>
      <c r="E60" s="351">
        <v>47199</v>
      </c>
      <c r="F60" s="351">
        <v>52486</v>
      </c>
      <c r="G60" s="351">
        <v>49355</v>
      </c>
      <c r="H60" s="351">
        <v>47925</v>
      </c>
      <c r="I60" s="351">
        <v>49234</v>
      </c>
      <c r="J60" s="351">
        <v>50249</v>
      </c>
      <c r="K60" s="351">
        <v>52184</v>
      </c>
      <c r="L60" s="351">
        <v>49186</v>
      </c>
      <c r="M60" s="351">
        <v>51101</v>
      </c>
      <c r="N60" s="385">
        <f t="shared" si="30"/>
        <v>49761</v>
      </c>
      <c r="O60" s="385">
        <f t="shared" si="30"/>
        <v>50313</v>
      </c>
      <c r="P60" s="385">
        <f t="shared" si="30"/>
        <v>50463</v>
      </c>
      <c r="Q60" s="385">
        <f t="shared" si="30"/>
        <v>49807</v>
      </c>
      <c r="R60" s="385">
        <f t="shared" si="30"/>
        <v>49708</v>
      </c>
      <c r="S60" s="378">
        <f>S129</f>
        <v>44420</v>
      </c>
      <c r="T60" s="378">
        <f t="shared" si="31"/>
        <v>43042</v>
      </c>
      <c r="U60" s="378">
        <f t="shared" si="31"/>
        <v>39523</v>
      </c>
      <c r="V60" s="378">
        <f t="shared" si="31"/>
        <v>38107</v>
      </c>
      <c r="W60" s="378">
        <f t="shared" si="31"/>
        <v>36845</v>
      </c>
      <c r="X60" s="378">
        <f t="shared" si="31"/>
        <v>35494</v>
      </c>
      <c r="Y60" s="378">
        <f t="shared" si="31"/>
        <v>35509</v>
      </c>
      <c r="Z60" s="378">
        <f t="shared" si="31"/>
        <v>37466</v>
      </c>
      <c r="AA60" s="378">
        <f t="shared" si="31"/>
        <v>38123</v>
      </c>
      <c r="AB60" s="378">
        <f t="shared" si="31"/>
        <v>45659</v>
      </c>
      <c r="AC60" s="378">
        <f t="shared" si="31"/>
        <v>36556</v>
      </c>
      <c r="AD60" s="378">
        <f t="shared" si="31"/>
        <v>39894</v>
      </c>
      <c r="AE60" s="378">
        <f t="shared" si="31"/>
        <v>40458</v>
      </c>
      <c r="AF60" s="381">
        <v>46517</v>
      </c>
      <c r="AG60" s="381">
        <v>43364</v>
      </c>
      <c r="AH60" s="381">
        <v>41548</v>
      </c>
      <c r="AI60" s="381">
        <v>40913</v>
      </c>
      <c r="AJ60" s="321">
        <f t="shared" si="32"/>
        <v>1.4</v>
      </c>
      <c r="AK60" s="321">
        <f t="shared" si="32"/>
        <v>15</v>
      </c>
      <c r="AL60" s="321">
        <f t="shared" si="32"/>
        <v>-6.8</v>
      </c>
      <c r="AM60" s="321">
        <f t="shared" si="32"/>
        <v>-4.2</v>
      </c>
      <c r="AN60" s="321">
        <f t="shared" si="32"/>
        <v>-1.5</v>
      </c>
    </row>
    <row r="61" spans="1:40">
      <c r="A61" s="355">
        <v>8</v>
      </c>
      <c r="B61" s="363" t="s">
        <v>33</v>
      </c>
      <c r="C61" s="351">
        <v>327297</v>
      </c>
      <c r="D61" s="351">
        <v>341159</v>
      </c>
      <c r="E61" s="351">
        <v>357195</v>
      </c>
      <c r="F61" s="351">
        <v>369258</v>
      </c>
      <c r="G61" s="351">
        <v>387328</v>
      </c>
      <c r="H61" s="351">
        <v>407762</v>
      </c>
      <c r="I61" s="351">
        <v>407629</v>
      </c>
      <c r="J61" s="351">
        <v>378945</v>
      </c>
      <c r="K61" s="351">
        <v>376194</v>
      </c>
      <c r="L61" s="351">
        <v>359657</v>
      </c>
      <c r="M61" s="351">
        <v>378601</v>
      </c>
      <c r="N61" s="385">
        <f t="shared" ref="N61:AD61" si="33">SUM(N62:N63)</f>
        <v>380068</v>
      </c>
      <c r="O61" s="385">
        <f t="shared" si="33"/>
        <v>406849</v>
      </c>
      <c r="P61" s="385">
        <f t="shared" si="33"/>
        <v>399915</v>
      </c>
      <c r="Q61" s="385">
        <f t="shared" si="33"/>
        <v>391734</v>
      </c>
      <c r="R61" s="385">
        <f t="shared" si="33"/>
        <v>395727</v>
      </c>
      <c r="S61" s="357">
        <f t="shared" si="33"/>
        <v>382284</v>
      </c>
      <c r="T61" s="357">
        <f t="shared" si="33"/>
        <v>385161</v>
      </c>
      <c r="U61" s="357">
        <f t="shared" si="33"/>
        <v>354145</v>
      </c>
      <c r="V61" s="357">
        <f t="shared" si="33"/>
        <v>329782</v>
      </c>
      <c r="W61" s="357">
        <f t="shared" si="33"/>
        <v>341753</v>
      </c>
      <c r="X61" s="357">
        <f t="shared" si="33"/>
        <v>336624</v>
      </c>
      <c r="Y61" s="357">
        <f t="shared" si="33"/>
        <v>276965</v>
      </c>
      <c r="Z61" s="357">
        <f t="shared" si="33"/>
        <v>363519</v>
      </c>
      <c r="AA61" s="357">
        <f t="shared" si="33"/>
        <v>352141</v>
      </c>
      <c r="AB61" s="357">
        <f t="shared" si="33"/>
        <v>364858</v>
      </c>
      <c r="AC61" s="357">
        <f t="shared" si="33"/>
        <v>368429</v>
      </c>
      <c r="AD61" s="357">
        <f t="shared" si="33"/>
        <v>376997</v>
      </c>
      <c r="AE61" s="357">
        <f>SUM(AE62:AE63)</f>
        <v>381361</v>
      </c>
      <c r="AF61" s="357">
        <f>SUM(AF62:AF63)</f>
        <v>383330</v>
      </c>
      <c r="AG61" s="357">
        <f>SUM(AG62:AG63)</f>
        <v>366086</v>
      </c>
      <c r="AH61" s="357">
        <f>SUM(AH62:AH63)</f>
        <v>370366</v>
      </c>
      <c r="AI61" s="357">
        <f>SUM(AI62:AI63)</f>
        <v>367996</v>
      </c>
      <c r="AJ61" s="321">
        <f t="shared" si="32"/>
        <v>1.2</v>
      </c>
      <c r="AK61" s="321">
        <f t="shared" si="32"/>
        <v>0.5</v>
      </c>
      <c r="AL61" s="321">
        <f t="shared" si="32"/>
        <v>-4.5</v>
      </c>
      <c r="AM61" s="321">
        <f t="shared" si="32"/>
        <v>1.2</v>
      </c>
      <c r="AN61" s="321">
        <f t="shared" si="32"/>
        <v>-0.6</v>
      </c>
    </row>
    <row r="62" spans="1:40">
      <c r="A62" s="359">
        <v>221</v>
      </c>
      <c r="B62" s="358" t="s">
        <v>253</v>
      </c>
      <c r="C62" s="351">
        <v>113278</v>
      </c>
      <c r="D62" s="351">
        <v>120455</v>
      </c>
      <c r="E62" s="351">
        <v>135389</v>
      </c>
      <c r="F62" s="351">
        <v>145866</v>
      </c>
      <c r="G62" s="351">
        <v>161257</v>
      </c>
      <c r="H62" s="351">
        <v>172220</v>
      </c>
      <c r="I62" s="351">
        <v>176813</v>
      </c>
      <c r="J62" s="351">
        <v>152071</v>
      </c>
      <c r="K62" s="351">
        <v>146030</v>
      </c>
      <c r="L62" s="351">
        <v>136927</v>
      </c>
      <c r="M62" s="351">
        <v>143447</v>
      </c>
      <c r="N62" s="385">
        <f t="shared" ref="N62:R63" si="34">ROUND(N$2*N131/N$75,0)</f>
        <v>148706</v>
      </c>
      <c r="O62" s="385">
        <f t="shared" si="34"/>
        <v>157369</v>
      </c>
      <c r="P62" s="385">
        <f t="shared" si="34"/>
        <v>155451</v>
      </c>
      <c r="Q62" s="385">
        <f t="shared" si="34"/>
        <v>144864</v>
      </c>
      <c r="R62" s="385">
        <f t="shared" si="34"/>
        <v>150986</v>
      </c>
      <c r="S62" s="378">
        <f>S131</f>
        <v>148031</v>
      </c>
      <c r="T62" s="378">
        <f t="shared" si="31"/>
        <v>146585</v>
      </c>
      <c r="U62" s="378">
        <f t="shared" si="31"/>
        <v>139027</v>
      </c>
      <c r="V62" s="378">
        <f t="shared" si="31"/>
        <v>132674</v>
      </c>
      <c r="W62" s="378">
        <f t="shared" si="31"/>
        <v>138076</v>
      </c>
      <c r="X62" s="378">
        <f t="shared" si="31"/>
        <v>112771</v>
      </c>
      <c r="Y62" s="378">
        <f t="shared" si="31"/>
        <v>50878</v>
      </c>
      <c r="Z62" s="378">
        <f t="shared" si="31"/>
        <v>136438</v>
      </c>
      <c r="AA62" s="378">
        <f t="shared" si="31"/>
        <v>132136</v>
      </c>
      <c r="AB62" s="378">
        <f t="shared" si="31"/>
        <v>138119</v>
      </c>
      <c r="AC62" s="378">
        <f t="shared" si="31"/>
        <v>142727</v>
      </c>
      <c r="AD62" s="378">
        <f>AD131</f>
        <v>148253</v>
      </c>
      <c r="AE62" s="378">
        <f>AE131</f>
        <v>155774</v>
      </c>
      <c r="AF62" s="381">
        <v>160190</v>
      </c>
      <c r="AG62" s="381">
        <v>149521</v>
      </c>
      <c r="AH62" s="381">
        <v>149730</v>
      </c>
      <c r="AI62" s="381">
        <v>148225</v>
      </c>
      <c r="AJ62" s="321">
        <f t="shared" si="32"/>
        <v>5.0999999999999996</v>
      </c>
      <c r="AK62" s="321">
        <f t="shared" si="32"/>
        <v>2.8</v>
      </c>
      <c r="AL62" s="321">
        <f t="shared" si="32"/>
        <v>-6.7</v>
      </c>
      <c r="AM62" s="321">
        <f t="shared" si="32"/>
        <v>0.1</v>
      </c>
      <c r="AN62" s="321">
        <f t="shared" si="32"/>
        <v>-1</v>
      </c>
    </row>
    <row r="63" spans="1:40">
      <c r="A63" s="359">
        <v>223</v>
      </c>
      <c r="B63" s="358" t="s">
        <v>239</v>
      </c>
      <c r="C63" s="351">
        <v>214019</v>
      </c>
      <c r="D63" s="351">
        <v>220704</v>
      </c>
      <c r="E63" s="351">
        <v>221806</v>
      </c>
      <c r="F63" s="351">
        <v>223392</v>
      </c>
      <c r="G63" s="351">
        <v>226071</v>
      </c>
      <c r="H63" s="351">
        <v>235542</v>
      </c>
      <c r="I63" s="351">
        <v>230816</v>
      </c>
      <c r="J63" s="351">
        <v>226874</v>
      </c>
      <c r="K63" s="351">
        <v>230164</v>
      </c>
      <c r="L63" s="351">
        <v>222730</v>
      </c>
      <c r="M63" s="351">
        <v>235154</v>
      </c>
      <c r="N63" s="385">
        <f t="shared" si="34"/>
        <v>231362</v>
      </c>
      <c r="O63" s="385">
        <f t="shared" si="34"/>
        <v>249480</v>
      </c>
      <c r="P63" s="385">
        <f t="shared" si="34"/>
        <v>244464</v>
      </c>
      <c r="Q63" s="385">
        <f t="shared" si="34"/>
        <v>246870</v>
      </c>
      <c r="R63" s="385">
        <f t="shared" si="34"/>
        <v>244741</v>
      </c>
      <c r="S63" s="378">
        <f>S132</f>
        <v>234253</v>
      </c>
      <c r="T63" s="378">
        <f t="shared" si="31"/>
        <v>238576</v>
      </c>
      <c r="U63" s="378">
        <f t="shared" si="31"/>
        <v>215118</v>
      </c>
      <c r="V63" s="378">
        <f t="shared" si="31"/>
        <v>197108</v>
      </c>
      <c r="W63" s="378">
        <f t="shared" si="31"/>
        <v>203677</v>
      </c>
      <c r="X63" s="378">
        <f t="shared" si="31"/>
        <v>223853</v>
      </c>
      <c r="Y63" s="378">
        <f t="shared" si="31"/>
        <v>226087</v>
      </c>
      <c r="Z63" s="378">
        <f t="shared" si="31"/>
        <v>227081</v>
      </c>
      <c r="AA63" s="378">
        <f t="shared" si="31"/>
        <v>220005</v>
      </c>
      <c r="AB63" s="378">
        <f t="shared" si="31"/>
        <v>226739</v>
      </c>
      <c r="AC63" s="378">
        <f t="shared" si="31"/>
        <v>225702</v>
      </c>
      <c r="AD63" s="378">
        <f>AD132</f>
        <v>228744</v>
      </c>
      <c r="AE63" s="378">
        <f>AE132</f>
        <v>225587</v>
      </c>
      <c r="AF63" s="381">
        <v>223140</v>
      </c>
      <c r="AG63" s="381">
        <v>216565</v>
      </c>
      <c r="AH63" s="381">
        <v>220636</v>
      </c>
      <c r="AI63" s="381">
        <v>219771</v>
      </c>
      <c r="AJ63" s="321">
        <f t="shared" si="32"/>
        <v>-1.4</v>
      </c>
      <c r="AK63" s="321">
        <f t="shared" si="32"/>
        <v>-1.1000000000000001</v>
      </c>
      <c r="AL63" s="321">
        <f t="shared" si="32"/>
        <v>-2.9</v>
      </c>
      <c r="AM63" s="321">
        <f t="shared" si="32"/>
        <v>1.9</v>
      </c>
      <c r="AN63" s="321">
        <f t="shared" si="32"/>
        <v>-0.4</v>
      </c>
    </row>
    <row r="64" spans="1:40">
      <c r="A64" s="355">
        <v>9</v>
      </c>
      <c r="B64" s="364" t="s">
        <v>34</v>
      </c>
      <c r="C64" s="351">
        <v>496450</v>
      </c>
      <c r="D64" s="351">
        <v>512837</v>
      </c>
      <c r="E64" s="351">
        <v>514178</v>
      </c>
      <c r="F64" s="351">
        <v>544743</v>
      </c>
      <c r="G64" s="351">
        <v>542845</v>
      </c>
      <c r="H64" s="351">
        <v>556999</v>
      </c>
      <c r="I64" s="351">
        <v>566536</v>
      </c>
      <c r="J64" s="351">
        <v>585191</v>
      </c>
      <c r="K64" s="351">
        <v>556201</v>
      </c>
      <c r="L64" s="351">
        <v>548284</v>
      </c>
      <c r="M64" s="351">
        <v>550004</v>
      </c>
      <c r="N64" s="385">
        <f t="shared" ref="N64:AD64" si="35">SUM(N65:N67)</f>
        <v>535102</v>
      </c>
      <c r="O64" s="385">
        <f t="shared" si="35"/>
        <v>564930</v>
      </c>
      <c r="P64" s="385">
        <f t="shared" si="35"/>
        <v>534267</v>
      </c>
      <c r="Q64" s="385">
        <f t="shared" si="35"/>
        <v>523271</v>
      </c>
      <c r="R64" s="385">
        <f t="shared" si="35"/>
        <v>515691</v>
      </c>
      <c r="S64" s="357">
        <f t="shared" si="35"/>
        <v>483470</v>
      </c>
      <c r="T64" s="357">
        <f t="shared" si="35"/>
        <v>470624</v>
      </c>
      <c r="U64" s="357">
        <f t="shared" si="35"/>
        <v>447739</v>
      </c>
      <c r="V64" s="357">
        <f t="shared" si="35"/>
        <v>430050</v>
      </c>
      <c r="W64" s="357">
        <f t="shared" si="35"/>
        <v>443224</v>
      </c>
      <c r="X64" s="357">
        <f t="shared" si="35"/>
        <v>427680</v>
      </c>
      <c r="Y64" s="357">
        <f t="shared" si="35"/>
        <v>429250</v>
      </c>
      <c r="Z64" s="357">
        <f t="shared" si="35"/>
        <v>431503</v>
      </c>
      <c r="AA64" s="357">
        <f t="shared" si="35"/>
        <v>425505</v>
      </c>
      <c r="AB64" s="357">
        <f t="shared" si="35"/>
        <v>430884</v>
      </c>
      <c r="AC64" s="357">
        <f t="shared" si="35"/>
        <v>428075</v>
      </c>
      <c r="AD64" s="357">
        <f t="shared" si="35"/>
        <v>430734</v>
      </c>
      <c r="AE64" s="357">
        <f>SUM(AE65:AE67)</f>
        <v>428777</v>
      </c>
      <c r="AF64" s="357">
        <f>SUM(AF65:AF67)</f>
        <v>453517</v>
      </c>
      <c r="AG64" s="357">
        <f>SUM(AG65:AG67)</f>
        <v>432798</v>
      </c>
      <c r="AH64" s="357">
        <f>SUM(AH65:AH67)</f>
        <v>437385</v>
      </c>
      <c r="AI64" s="357">
        <f>SUM(AI65:AI67)</f>
        <v>443030</v>
      </c>
      <c r="AJ64" s="321">
        <f t="shared" si="32"/>
        <v>-0.5</v>
      </c>
      <c r="AK64" s="321">
        <f t="shared" si="32"/>
        <v>5.8</v>
      </c>
      <c r="AL64" s="321">
        <f t="shared" si="32"/>
        <v>-4.5999999999999996</v>
      </c>
      <c r="AM64" s="321">
        <f t="shared" si="32"/>
        <v>1.1000000000000001</v>
      </c>
      <c r="AN64" s="321">
        <f t="shared" si="32"/>
        <v>1.3</v>
      </c>
    </row>
    <row r="65" spans="1:40">
      <c r="A65" s="355">
        <v>205</v>
      </c>
      <c r="B65" s="355" t="s">
        <v>240</v>
      </c>
      <c r="C65" s="351">
        <v>207601</v>
      </c>
      <c r="D65" s="351">
        <v>213065</v>
      </c>
      <c r="E65" s="351">
        <v>209148</v>
      </c>
      <c r="F65" s="351">
        <v>219537</v>
      </c>
      <c r="G65" s="351">
        <v>227789</v>
      </c>
      <c r="H65" s="351">
        <v>225110</v>
      </c>
      <c r="I65" s="351">
        <v>225279</v>
      </c>
      <c r="J65" s="351">
        <v>237933</v>
      </c>
      <c r="K65" s="351">
        <v>224049</v>
      </c>
      <c r="L65" s="351">
        <v>223028</v>
      </c>
      <c r="M65" s="351">
        <v>236317</v>
      </c>
      <c r="N65" s="385">
        <f t="shared" ref="N65:R67" si="36">ROUND(N$2*N134/N$75,0)</f>
        <v>225585</v>
      </c>
      <c r="O65" s="385">
        <f t="shared" si="36"/>
        <v>227117</v>
      </c>
      <c r="P65" s="385">
        <f t="shared" si="36"/>
        <v>205642</v>
      </c>
      <c r="Q65" s="385">
        <f t="shared" si="36"/>
        <v>204401</v>
      </c>
      <c r="R65" s="385">
        <f t="shared" si="36"/>
        <v>200811</v>
      </c>
      <c r="S65" s="378">
        <f>S134</f>
        <v>192561</v>
      </c>
      <c r="T65" s="378">
        <f t="shared" si="31"/>
        <v>182579</v>
      </c>
      <c r="U65" s="378">
        <f t="shared" si="31"/>
        <v>169242</v>
      </c>
      <c r="V65" s="378">
        <f t="shared" si="31"/>
        <v>166603</v>
      </c>
      <c r="W65" s="378">
        <f t="shared" si="31"/>
        <v>170460</v>
      </c>
      <c r="X65" s="378">
        <f t="shared" si="31"/>
        <v>158316</v>
      </c>
      <c r="Y65" s="378">
        <f t="shared" si="31"/>
        <v>157721</v>
      </c>
      <c r="Z65" s="378">
        <f t="shared" si="31"/>
        <v>158472</v>
      </c>
      <c r="AA65" s="378">
        <f t="shared" si="31"/>
        <v>155749</v>
      </c>
      <c r="AB65" s="378">
        <f t="shared" si="31"/>
        <v>162777</v>
      </c>
      <c r="AC65" s="378">
        <f t="shared" si="31"/>
        <v>150514</v>
      </c>
      <c r="AD65" s="378">
        <f t="shared" si="31"/>
        <v>150597</v>
      </c>
      <c r="AE65" s="378">
        <f t="shared" si="31"/>
        <v>150655</v>
      </c>
      <c r="AF65" s="381">
        <v>160112</v>
      </c>
      <c r="AG65" s="381">
        <v>151434</v>
      </c>
      <c r="AH65" s="381">
        <v>153176</v>
      </c>
      <c r="AI65" s="381">
        <v>156027</v>
      </c>
      <c r="AJ65" s="321">
        <f t="shared" si="32"/>
        <v>0</v>
      </c>
      <c r="AK65" s="321">
        <f t="shared" si="32"/>
        <v>6.3</v>
      </c>
      <c r="AL65" s="321">
        <f t="shared" si="32"/>
        <v>-5.4</v>
      </c>
      <c r="AM65" s="321">
        <f t="shared" si="32"/>
        <v>1.2</v>
      </c>
      <c r="AN65" s="321">
        <f t="shared" si="32"/>
        <v>1.9</v>
      </c>
    </row>
    <row r="66" spans="1:40">
      <c r="A66" s="359">
        <v>224</v>
      </c>
      <c r="B66" s="358" t="s">
        <v>241</v>
      </c>
      <c r="C66" s="351">
        <v>157870</v>
      </c>
      <c r="D66" s="351">
        <v>162573</v>
      </c>
      <c r="E66" s="351">
        <v>165270</v>
      </c>
      <c r="F66" s="351">
        <v>181056</v>
      </c>
      <c r="G66" s="351">
        <v>177379</v>
      </c>
      <c r="H66" s="351">
        <v>174701</v>
      </c>
      <c r="I66" s="351">
        <v>181763</v>
      </c>
      <c r="J66" s="351">
        <v>177587</v>
      </c>
      <c r="K66" s="351">
        <v>176689</v>
      </c>
      <c r="L66" s="351">
        <v>164626</v>
      </c>
      <c r="M66" s="351">
        <v>169282</v>
      </c>
      <c r="N66" s="385">
        <f t="shared" si="36"/>
        <v>166556</v>
      </c>
      <c r="O66" s="385">
        <f t="shared" si="36"/>
        <v>181735</v>
      </c>
      <c r="P66" s="385">
        <f t="shared" si="36"/>
        <v>179042</v>
      </c>
      <c r="Q66" s="385">
        <f t="shared" si="36"/>
        <v>170786</v>
      </c>
      <c r="R66" s="385">
        <f t="shared" si="36"/>
        <v>168863</v>
      </c>
      <c r="S66" s="378">
        <f>S135</f>
        <v>154086</v>
      </c>
      <c r="T66" s="378">
        <f t="shared" si="31"/>
        <v>150442</v>
      </c>
      <c r="U66" s="378">
        <f t="shared" si="31"/>
        <v>146556</v>
      </c>
      <c r="V66" s="378">
        <f t="shared" si="31"/>
        <v>138196</v>
      </c>
      <c r="W66" s="378">
        <f t="shared" si="31"/>
        <v>146531</v>
      </c>
      <c r="X66" s="378">
        <f t="shared" si="31"/>
        <v>144912</v>
      </c>
      <c r="Y66" s="378">
        <f t="shared" si="31"/>
        <v>140631</v>
      </c>
      <c r="Z66" s="378">
        <f t="shared" si="31"/>
        <v>143482</v>
      </c>
      <c r="AA66" s="378">
        <f t="shared" si="31"/>
        <v>141645</v>
      </c>
      <c r="AB66" s="378">
        <f t="shared" si="31"/>
        <v>145131</v>
      </c>
      <c r="AC66" s="378">
        <f t="shared" si="31"/>
        <v>144499</v>
      </c>
      <c r="AD66" s="378">
        <f t="shared" si="31"/>
        <v>147115</v>
      </c>
      <c r="AE66" s="378">
        <f t="shared" si="31"/>
        <v>146702</v>
      </c>
      <c r="AF66" s="381">
        <v>151073</v>
      </c>
      <c r="AG66" s="381">
        <v>145209</v>
      </c>
      <c r="AH66" s="381">
        <v>146049</v>
      </c>
      <c r="AI66" s="381">
        <v>146627</v>
      </c>
      <c r="AJ66" s="328">
        <f t="shared" si="32"/>
        <v>-0.3</v>
      </c>
      <c r="AK66" s="328">
        <f t="shared" si="32"/>
        <v>3</v>
      </c>
      <c r="AL66" s="328">
        <f t="shared" si="32"/>
        <v>-3.9</v>
      </c>
      <c r="AM66" s="321">
        <f t="shared" si="32"/>
        <v>0.6</v>
      </c>
      <c r="AN66" s="321">
        <f t="shared" si="32"/>
        <v>0.4</v>
      </c>
    </row>
    <row r="67" spans="1:40">
      <c r="A67" s="365">
        <v>226</v>
      </c>
      <c r="B67" s="366" t="s">
        <v>242</v>
      </c>
      <c r="C67" s="367">
        <v>130979</v>
      </c>
      <c r="D67" s="367">
        <v>137199</v>
      </c>
      <c r="E67" s="367">
        <v>139760</v>
      </c>
      <c r="F67" s="367">
        <v>144150</v>
      </c>
      <c r="G67" s="367">
        <v>137677</v>
      </c>
      <c r="H67" s="367">
        <v>157188</v>
      </c>
      <c r="I67" s="367">
        <v>159494</v>
      </c>
      <c r="J67" s="367">
        <v>169671</v>
      </c>
      <c r="K67" s="367">
        <v>155463</v>
      </c>
      <c r="L67" s="367">
        <v>160630</v>
      </c>
      <c r="M67" s="367">
        <v>144405</v>
      </c>
      <c r="N67" s="386">
        <f t="shared" si="36"/>
        <v>142961</v>
      </c>
      <c r="O67" s="386">
        <f t="shared" si="36"/>
        <v>156078</v>
      </c>
      <c r="P67" s="386">
        <f t="shared" si="36"/>
        <v>149583</v>
      </c>
      <c r="Q67" s="386">
        <f t="shared" si="36"/>
        <v>148084</v>
      </c>
      <c r="R67" s="386">
        <f t="shared" si="36"/>
        <v>146017</v>
      </c>
      <c r="S67" s="383">
        <f>S136</f>
        <v>136823</v>
      </c>
      <c r="T67" s="383">
        <f t="shared" si="31"/>
        <v>137603</v>
      </c>
      <c r="U67" s="383">
        <f t="shared" si="31"/>
        <v>131941</v>
      </c>
      <c r="V67" s="383">
        <f t="shared" si="31"/>
        <v>125251</v>
      </c>
      <c r="W67" s="383">
        <f t="shared" si="31"/>
        <v>126233</v>
      </c>
      <c r="X67" s="383">
        <f t="shared" si="31"/>
        <v>124452</v>
      </c>
      <c r="Y67" s="383">
        <f t="shared" si="31"/>
        <v>130898</v>
      </c>
      <c r="Z67" s="383">
        <f t="shared" si="31"/>
        <v>129549</v>
      </c>
      <c r="AA67" s="383">
        <f t="shared" si="31"/>
        <v>128111</v>
      </c>
      <c r="AB67" s="383">
        <f t="shared" si="31"/>
        <v>122976</v>
      </c>
      <c r="AC67" s="383">
        <f t="shared" si="31"/>
        <v>133062</v>
      </c>
      <c r="AD67" s="383">
        <f t="shared" si="31"/>
        <v>133022</v>
      </c>
      <c r="AE67" s="383">
        <f t="shared" si="31"/>
        <v>131420</v>
      </c>
      <c r="AF67" s="384">
        <v>142332</v>
      </c>
      <c r="AG67" s="384">
        <v>136155</v>
      </c>
      <c r="AH67" s="384">
        <v>138160</v>
      </c>
      <c r="AI67" s="384">
        <v>140376</v>
      </c>
      <c r="AJ67" s="324">
        <f t="shared" si="32"/>
        <v>-1.2</v>
      </c>
      <c r="AK67" s="324">
        <f t="shared" si="32"/>
        <v>8.3000000000000007</v>
      </c>
      <c r="AL67" s="324">
        <f t="shared" si="32"/>
        <v>-4.3</v>
      </c>
      <c r="AM67" s="324">
        <f t="shared" si="32"/>
        <v>1.5</v>
      </c>
      <c r="AN67" s="324">
        <f t="shared" si="32"/>
        <v>1.6</v>
      </c>
    </row>
    <row r="68" spans="1:40">
      <c r="A68" s="316" t="s">
        <v>243</v>
      </c>
      <c r="B68" s="316"/>
      <c r="N68" s="387"/>
      <c r="O68" s="387"/>
      <c r="P68" s="387"/>
      <c r="Q68" s="387"/>
      <c r="R68" s="387"/>
      <c r="AF68" s="368"/>
    </row>
    <row r="69" spans="1:40">
      <c r="A69" s="316"/>
      <c r="B69" s="325" t="s">
        <v>244</v>
      </c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88">
        <f>N18+SUM(N20:N22)+SUM(N24:N26)+N30+N37+SUM(N65:N67)</f>
        <v>12547767</v>
      </c>
      <c r="O69" s="388">
        <f t="shared" ref="O69:AA69" si="37">O18+SUM(O20:O22)+SUM(O24:O26)+O30+O37+SUM(O65:O67)</f>
        <v>11838545</v>
      </c>
      <c r="P69" s="388">
        <f t="shared" si="37"/>
        <v>11971703</v>
      </c>
      <c r="Q69" s="388">
        <f t="shared" si="37"/>
        <v>12066713</v>
      </c>
      <c r="R69" s="388">
        <f t="shared" si="37"/>
        <v>12393589</v>
      </c>
      <c r="S69" s="326">
        <f t="shared" si="37"/>
        <v>12367081.294825662</v>
      </c>
      <c r="T69" s="326">
        <f t="shared" si="37"/>
        <v>12468848.330781937</v>
      </c>
      <c r="U69" s="326">
        <f t="shared" si="37"/>
        <v>12123593.871568378</v>
      </c>
      <c r="V69" s="326">
        <f t="shared" si="37"/>
        <v>11586188.559316851</v>
      </c>
      <c r="W69" s="326">
        <f t="shared" si="37"/>
        <v>12332853.281888761</v>
      </c>
      <c r="X69" s="326">
        <f t="shared" si="37"/>
        <v>12436092.34138649</v>
      </c>
      <c r="Y69" s="326">
        <f t="shared" si="37"/>
        <v>12529587.252332043</v>
      </c>
      <c r="Z69" s="326">
        <f t="shared" si="37"/>
        <v>12640397.633353006</v>
      </c>
      <c r="AA69" s="326">
        <f t="shared" si="37"/>
        <v>12770690.406695016</v>
      </c>
      <c r="AB69" s="326">
        <f t="shared" ref="AB69:AI69" si="38">AB18+SUM(AB20:AB22)+SUM(AB24:AB26)+AB30+AB37+SUM(AB65:AB67)</f>
        <v>12954255.183975238</v>
      </c>
      <c r="AC69" s="326">
        <f t="shared" si="38"/>
        <v>12938330.70055842</v>
      </c>
      <c r="AD69" s="326">
        <f t="shared" si="38"/>
        <v>13201513.339684371</v>
      </c>
      <c r="AE69" s="326">
        <f t="shared" si="38"/>
        <v>13136916.931051183</v>
      </c>
      <c r="AF69" s="369">
        <f t="shared" si="38"/>
        <v>13176363</v>
      </c>
      <c r="AG69" s="326">
        <f t="shared" si="38"/>
        <v>12883654</v>
      </c>
      <c r="AH69" s="326">
        <f t="shared" si="38"/>
        <v>13297173</v>
      </c>
      <c r="AI69" s="326">
        <f t="shared" si="38"/>
        <v>13560213</v>
      </c>
      <c r="AJ69" s="327">
        <f t="shared" ref="AJ69:AN69" si="39">ROUND((AE69-AD69)/AD69*100,1)</f>
        <v>-0.5</v>
      </c>
      <c r="AK69" s="327">
        <f t="shared" si="39"/>
        <v>0.3</v>
      </c>
      <c r="AL69" s="327">
        <f t="shared" si="39"/>
        <v>-2.2000000000000002</v>
      </c>
      <c r="AM69" s="327">
        <f t="shared" si="39"/>
        <v>3.2</v>
      </c>
      <c r="AN69" s="327">
        <f t="shared" si="39"/>
        <v>2</v>
      </c>
    </row>
    <row r="70" spans="1:40">
      <c r="A70" s="316"/>
      <c r="B70" s="316"/>
    </row>
    <row r="71" spans="1:40">
      <c r="A71" s="316"/>
      <c r="B71" s="316"/>
    </row>
    <row r="72" spans="1:40">
      <c r="A72" s="329"/>
      <c r="B72" s="329" t="s">
        <v>38</v>
      </c>
      <c r="C72" s="329">
        <v>1990</v>
      </c>
      <c r="D72" s="329">
        <v>1991</v>
      </c>
      <c r="E72" s="329">
        <v>1992</v>
      </c>
      <c r="F72" s="329">
        <v>1993</v>
      </c>
      <c r="G72" s="329">
        <v>1994</v>
      </c>
      <c r="H72" s="329">
        <v>1995</v>
      </c>
      <c r="I72" s="329">
        <v>1996</v>
      </c>
      <c r="J72" s="329">
        <v>1997</v>
      </c>
      <c r="K72" s="329">
        <v>1998</v>
      </c>
      <c r="L72" s="329">
        <v>1999</v>
      </c>
      <c r="M72" s="329">
        <v>2000</v>
      </c>
      <c r="N72" s="330">
        <v>2001</v>
      </c>
      <c r="O72" s="330">
        <v>2002</v>
      </c>
      <c r="P72" s="330">
        <v>2003</v>
      </c>
      <c r="Q72" s="330">
        <v>2004</v>
      </c>
      <c r="R72" s="330">
        <v>2005</v>
      </c>
      <c r="S72" s="330">
        <v>2006</v>
      </c>
      <c r="T72" s="330">
        <v>2007</v>
      </c>
      <c r="U72" s="330">
        <v>2008</v>
      </c>
      <c r="V72" s="330">
        <v>2009</v>
      </c>
      <c r="W72" s="330">
        <v>2010</v>
      </c>
      <c r="X72" s="330">
        <v>2011</v>
      </c>
      <c r="Y72" s="330">
        <v>2012</v>
      </c>
      <c r="Z72" s="330">
        <v>2013</v>
      </c>
      <c r="AA72" s="314">
        <v>2014</v>
      </c>
      <c r="AB72" s="314">
        <v>2015</v>
      </c>
      <c r="AC72" s="314">
        <v>2016</v>
      </c>
      <c r="AD72" s="331">
        <v>2017</v>
      </c>
      <c r="AE72" s="331">
        <v>2018</v>
      </c>
      <c r="AF72" s="308">
        <v>2019</v>
      </c>
      <c r="AG72" s="332"/>
      <c r="AH72" s="332"/>
      <c r="AI72" s="332"/>
    </row>
    <row r="73" spans="1:40">
      <c r="A73" s="316"/>
      <c r="B73" s="316"/>
      <c r="C73" s="316" t="s">
        <v>215</v>
      </c>
      <c r="D73" s="316" t="s">
        <v>216</v>
      </c>
      <c r="E73" s="316" t="s">
        <v>217</v>
      </c>
      <c r="F73" s="316" t="s">
        <v>218</v>
      </c>
      <c r="G73" s="316" t="s">
        <v>219</v>
      </c>
      <c r="H73" s="316" t="s">
        <v>220</v>
      </c>
      <c r="I73" s="316" t="s">
        <v>221</v>
      </c>
      <c r="J73" s="316" t="s">
        <v>222</v>
      </c>
      <c r="K73" s="316" t="s">
        <v>223</v>
      </c>
      <c r="L73" s="316" t="s">
        <v>224</v>
      </c>
      <c r="M73" s="316" t="s">
        <v>39</v>
      </c>
      <c r="N73" s="316" t="s">
        <v>40</v>
      </c>
      <c r="O73" s="316" t="s">
        <v>41</v>
      </c>
      <c r="P73" s="316" t="s">
        <v>42</v>
      </c>
      <c r="Q73" s="316" t="s">
        <v>43</v>
      </c>
      <c r="R73" s="316" t="s">
        <v>44</v>
      </c>
      <c r="S73" s="316" t="s">
        <v>45</v>
      </c>
      <c r="T73" s="316" t="s">
        <v>46</v>
      </c>
      <c r="U73" s="316" t="s">
        <v>47</v>
      </c>
      <c r="V73" s="316" t="s">
        <v>48</v>
      </c>
      <c r="W73" s="316" t="s">
        <v>49</v>
      </c>
      <c r="X73" s="316" t="s">
        <v>50</v>
      </c>
      <c r="Y73" s="316" t="s">
        <v>51</v>
      </c>
      <c r="Z73" s="316" t="s">
        <v>52</v>
      </c>
      <c r="AA73" s="317" t="s">
        <v>53</v>
      </c>
      <c r="AB73" s="317" t="s">
        <v>54</v>
      </c>
      <c r="AC73" s="317" t="s">
        <v>55</v>
      </c>
      <c r="AD73" s="333" t="s">
        <v>56</v>
      </c>
      <c r="AE73" s="333" t="s">
        <v>57</v>
      </c>
      <c r="AF73" s="309" t="s">
        <v>252</v>
      </c>
      <c r="AG73" s="317"/>
      <c r="AH73" s="317"/>
      <c r="AI73" s="317"/>
    </row>
    <row r="74" spans="1:40">
      <c r="A74" s="322"/>
      <c r="B74" s="322" t="s">
        <v>105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 t="s">
        <v>95</v>
      </c>
      <c r="W74" s="322" t="s">
        <v>250</v>
      </c>
      <c r="X74" s="322"/>
      <c r="Y74" s="322"/>
      <c r="Z74" s="322"/>
      <c r="AA74" s="323"/>
      <c r="AB74" s="323"/>
      <c r="AC74" s="323"/>
      <c r="AD74" s="334"/>
      <c r="AE74" s="334"/>
      <c r="AF74" s="323"/>
      <c r="AG74" s="317"/>
      <c r="AH74" s="317"/>
      <c r="AI74" s="317"/>
    </row>
    <row r="75" spans="1:40">
      <c r="A75" s="316"/>
      <c r="B75" s="316" t="s">
        <v>24</v>
      </c>
      <c r="C75" s="311">
        <v>19635795</v>
      </c>
      <c r="D75" s="311">
        <v>20001102</v>
      </c>
      <c r="E75" s="311">
        <v>20063722</v>
      </c>
      <c r="F75" s="311">
        <v>20395714</v>
      </c>
      <c r="G75" s="311">
        <v>19966793</v>
      </c>
      <c r="H75" s="311">
        <v>21228355</v>
      </c>
      <c r="I75" s="311">
        <v>21732657</v>
      </c>
      <c r="J75" s="311">
        <v>21193983</v>
      </c>
      <c r="K75" s="311">
        <v>20348388</v>
      </c>
      <c r="L75" s="311">
        <v>20023358</v>
      </c>
      <c r="M75" s="311">
        <v>20381209</v>
      </c>
      <c r="N75" s="311">
        <f>SUM(N76:N85)</f>
        <v>18954158</v>
      </c>
      <c r="O75" s="311">
        <f t="shared" ref="O75:AF75" si="40">SUM(O76:O85)</f>
        <v>19034447</v>
      </c>
      <c r="P75" s="311">
        <f t="shared" si="40"/>
        <v>19005872</v>
      </c>
      <c r="Q75" s="311">
        <f t="shared" si="40"/>
        <v>19445562</v>
      </c>
      <c r="R75" s="311">
        <f t="shared" si="40"/>
        <v>19689827</v>
      </c>
      <c r="S75" s="311">
        <f t="shared" si="40"/>
        <v>19782242.294825662</v>
      </c>
      <c r="T75" s="311">
        <f t="shared" si="40"/>
        <v>19889432.330781937</v>
      </c>
      <c r="U75" s="311">
        <f t="shared" si="40"/>
        <v>19545690.871568378</v>
      </c>
      <c r="V75" s="311">
        <f t="shared" si="40"/>
        <v>18198634.559316851</v>
      </c>
      <c r="W75" s="311">
        <f t="shared" si="40"/>
        <v>19374669.281888761</v>
      </c>
      <c r="X75" s="311">
        <f t="shared" si="40"/>
        <v>19401843.34138649</v>
      </c>
      <c r="Y75" s="311">
        <f t="shared" si="40"/>
        <v>19586754.252332043</v>
      </c>
      <c r="Z75" s="311">
        <f t="shared" si="40"/>
        <v>19885048.633353006</v>
      </c>
      <c r="AA75" s="311">
        <f t="shared" si="40"/>
        <v>19957695.406695016</v>
      </c>
      <c r="AB75" s="312">
        <f t="shared" si="40"/>
        <v>20187819.183975238</v>
      </c>
      <c r="AC75" s="312">
        <f t="shared" si="40"/>
        <v>20260598.70055842</v>
      </c>
      <c r="AD75" s="312">
        <f t="shared" si="40"/>
        <v>20703790.339684371</v>
      </c>
      <c r="AE75" s="312">
        <f t="shared" si="40"/>
        <v>20612569.931051183</v>
      </c>
      <c r="AF75" s="312">
        <f t="shared" si="40"/>
        <v>20493015.980712812</v>
      </c>
    </row>
    <row r="76" spans="1:40">
      <c r="A76" s="316">
        <v>100</v>
      </c>
      <c r="B76" s="316" t="s">
        <v>25</v>
      </c>
      <c r="C76" s="311">
        <v>6351099</v>
      </c>
      <c r="D76" s="311">
        <v>6480473</v>
      </c>
      <c r="E76" s="311">
        <v>6588232</v>
      </c>
      <c r="F76" s="311">
        <v>6740215</v>
      </c>
      <c r="G76" s="311">
        <v>6556000</v>
      </c>
      <c r="H76" s="311">
        <v>6895187</v>
      </c>
      <c r="I76" s="311">
        <v>7126232</v>
      </c>
      <c r="J76" s="311">
        <v>6857399</v>
      </c>
      <c r="K76" s="311">
        <v>6666706</v>
      </c>
      <c r="L76" s="311">
        <v>6618114</v>
      </c>
      <c r="M76" s="311">
        <v>6699488</v>
      </c>
      <c r="N76" s="311">
        <f>N87</f>
        <v>6282907</v>
      </c>
      <c r="O76" s="311">
        <f t="shared" ref="O76:AF77" si="41">O87</f>
        <v>5868723</v>
      </c>
      <c r="P76" s="311">
        <f t="shared" si="41"/>
        <v>5894464</v>
      </c>
      <c r="Q76" s="311">
        <f t="shared" si="41"/>
        <v>6028429</v>
      </c>
      <c r="R76" s="311">
        <f t="shared" si="41"/>
        <v>6088764</v>
      </c>
      <c r="S76" s="311">
        <f t="shared" si="41"/>
        <v>6143395.2948256619</v>
      </c>
      <c r="T76" s="311">
        <f t="shared" si="41"/>
        <v>6202398.3307819366</v>
      </c>
      <c r="U76" s="311">
        <f t="shared" si="41"/>
        <v>6091594.8715683781</v>
      </c>
      <c r="V76" s="311">
        <f t="shared" si="41"/>
        <v>5953412.5593168512</v>
      </c>
      <c r="W76" s="311">
        <f t="shared" si="41"/>
        <v>6313905.2818887606</v>
      </c>
      <c r="X76" s="311">
        <f t="shared" si="41"/>
        <v>6383036.3413864896</v>
      </c>
      <c r="Y76" s="311">
        <f t="shared" si="41"/>
        <v>6367879.2523320429</v>
      </c>
      <c r="Z76" s="311">
        <f t="shared" si="41"/>
        <v>6385578.6333530061</v>
      </c>
      <c r="AA76" s="311">
        <f t="shared" si="41"/>
        <v>6488973.4066950157</v>
      </c>
      <c r="AB76" s="312">
        <f t="shared" si="41"/>
        <v>6571170.1839752384</v>
      </c>
      <c r="AC76" s="312">
        <f t="shared" si="41"/>
        <v>6536551.7005584203</v>
      </c>
      <c r="AD76" s="312">
        <f t="shared" si="41"/>
        <v>6681355.3396843709</v>
      </c>
      <c r="AE76" s="312">
        <f t="shared" si="41"/>
        <v>6626222.9310511835</v>
      </c>
      <c r="AF76" s="312">
        <f t="shared" si="41"/>
        <v>6647178.9807128124</v>
      </c>
    </row>
    <row r="77" spans="1:40">
      <c r="A77" s="316" t="s">
        <v>254</v>
      </c>
      <c r="B77" s="316" t="s">
        <v>26</v>
      </c>
      <c r="C77" s="311">
        <v>3295493</v>
      </c>
      <c r="D77" s="311">
        <v>3244932</v>
      </c>
      <c r="E77" s="311">
        <v>3218925</v>
      </c>
      <c r="F77" s="311">
        <v>3179225</v>
      </c>
      <c r="G77" s="311">
        <v>3117638</v>
      </c>
      <c r="H77" s="311">
        <v>3407337</v>
      </c>
      <c r="I77" s="311">
        <v>3432588</v>
      </c>
      <c r="J77" s="311">
        <v>3244686</v>
      </c>
      <c r="K77" s="311">
        <v>2966663</v>
      </c>
      <c r="L77" s="311">
        <v>2830471</v>
      </c>
      <c r="M77" s="311">
        <v>2924190</v>
      </c>
      <c r="N77" s="311">
        <f>N88</f>
        <v>2768644</v>
      </c>
      <c r="O77" s="311">
        <f t="shared" si="41"/>
        <v>2806612</v>
      </c>
      <c r="P77" s="311">
        <f t="shared" si="41"/>
        <v>2804464</v>
      </c>
      <c r="Q77" s="311">
        <f t="shared" si="41"/>
        <v>2884800</v>
      </c>
      <c r="R77" s="311">
        <f t="shared" si="41"/>
        <v>2966283</v>
      </c>
      <c r="S77" s="311">
        <f t="shared" si="41"/>
        <v>3020812</v>
      </c>
      <c r="T77" s="311">
        <f t="shared" si="41"/>
        <v>3067015</v>
      </c>
      <c r="U77" s="311">
        <f t="shared" si="41"/>
        <v>2955751</v>
      </c>
      <c r="V77" s="311">
        <f t="shared" si="41"/>
        <v>2786842</v>
      </c>
      <c r="W77" s="311">
        <f t="shared" si="41"/>
        <v>3062147</v>
      </c>
      <c r="X77" s="311">
        <f t="shared" si="41"/>
        <v>3098606</v>
      </c>
      <c r="Y77" s="311">
        <f t="shared" si="41"/>
        <v>3064390</v>
      </c>
      <c r="Z77" s="311">
        <f t="shared" si="41"/>
        <v>3141253</v>
      </c>
      <c r="AA77" s="311">
        <f t="shared" si="41"/>
        <v>3128682</v>
      </c>
      <c r="AB77" s="312">
        <f t="shared" si="41"/>
        <v>3231097</v>
      </c>
      <c r="AC77" s="312">
        <f t="shared" si="41"/>
        <v>3240292</v>
      </c>
      <c r="AD77" s="312">
        <f t="shared" si="41"/>
        <v>3358226</v>
      </c>
      <c r="AE77" s="312">
        <f t="shared" si="41"/>
        <v>3316562</v>
      </c>
      <c r="AF77" s="312">
        <f t="shared" si="41"/>
        <v>3338694</v>
      </c>
    </row>
    <row r="78" spans="1:40">
      <c r="A78" s="316">
        <v>2</v>
      </c>
      <c r="B78" s="316" t="s">
        <v>27</v>
      </c>
      <c r="C78" s="311">
        <v>1662695</v>
      </c>
      <c r="D78" s="311">
        <v>1683738</v>
      </c>
      <c r="E78" s="311">
        <v>1689608</v>
      </c>
      <c r="F78" s="311">
        <v>1726523</v>
      </c>
      <c r="G78" s="311">
        <v>1640145</v>
      </c>
      <c r="H78" s="311">
        <v>1810672</v>
      </c>
      <c r="I78" s="311">
        <v>1840292</v>
      </c>
      <c r="J78" s="311">
        <v>1859389</v>
      </c>
      <c r="K78" s="311">
        <v>1815299</v>
      </c>
      <c r="L78" s="311">
        <v>1761879</v>
      </c>
      <c r="M78" s="311">
        <v>1797958</v>
      </c>
      <c r="N78" s="311">
        <f>N92</f>
        <v>1679425</v>
      </c>
      <c r="O78" s="311">
        <f t="shared" ref="O78:AF78" si="42">O92</f>
        <v>1703045</v>
      </c>
      <c r="P78" s="311">
        <f t="shared" si="42"/>
        <v>1723856</v>
      </c>
      <c r="Q78" s="311">
        <f t="shared" si="42"/>
        <v>1784454</v>
      </c>
      <c r="R78" s="311">
        <f t="shared" si="42"/>
        <v>1839008</v>
      </c>
      <c r="S78" s="311">
        <f t="shared" si="42"/>
        <v>1834794</v>
      </c>
      <c r="T78" s="311">
        <f t="shared" si="42"/>
        <v>1835789</v>
      </c>
      <c r="U78" s="311">
        <f t="shared" si="42"/>
        <v>1755947</v>
      </c>
      <c r="V78" s="311">
        <f t="shared" si="42"/>
        <v>1663625</v>
      </c>
      <c r="W78" s="311">
        <f t="shared" si="42"/>
        <v>1751825</v>
      </c>
      <c r="X78" s="311">
        <f t="shared" si="42"/>
        <v>1805591</v>
      </c>
      <c r="Y78" s="311">
        <f t="shared" si="42"/>
        <v>1862320</v>
      </c>
      <c r="Z78" s="311">
        <f t="shared" si="42"/>
        <v>1867866</v>
      </c>
      <c r="AA78" s="311">
        <f t="shared" si="42"/>
        <v>1845046</v>
      </c>
      <c r="AB78" s="312">
        <f t="shared" si="42"/>
        <v>1853724</v>
      </c>
      <c r="AC78" s="312">
        <f t="shared" si="42"/>
        <v>1936252</v>
      </c>
      <c r="AD78" s="312">
        <f t="shared" si="42"/>
        <v>1932043</v>
      </c>
      <c r="AE78" s="312">
        <f t="shared" si="42"/>
        <v>1913237</v>
      </c>
      <c r="AF78" s="312">
        <f t="shared" si="42"/>
        <v>1846716</v>
      </c>
    </row>
    <row r="79" spans="1:40">
      <c r="A79" s="316">
        <v>3</v>
      </c>
      <c r="B79" s="316" t="s">
        <v>28</v>
      </c>
      <c r="C79" s="311">
        <v>2517320</v>
      </c>
      <c r="D79" s="311">
        <v>2587911</v>
      </c>
      <c r="E79" s="311">
        <v>2507298</v>
      </c>
      <c r="F79" s="311">
        <v>2526479</v>
      </c>
      <c r="G79" s="311">
        <v>2473573</v>
      </c>
      <c r="H79" s="311">
        <v>2668012</v>
      </c>
      <c r="I79" s="311">
        <v>2712525</v>
      </c>
      <c r="J79" s="311">
        <v>2700545</v>
      </c>
      <c r="K79" s="311">
        <v>2557105</v>
      </c>
      <c r="L79" s="311">
        <v>2531666</v>
      </c>
      <c r="M79" s="311">
        <v>2597590</v>
      </c>
      <c r="N79" s="311">
        <f>N98</f>
        <v>2327256</v>
      </c>
      <c r="O79" s="311">
        <f t="shared" ref="O79:AF79" si="43">O98</f>
        <v>2487544</v>
      </c>
      <c r="P79" s="311">
        <f t="shared" si="43"/>
        <v>2511765</v>
      </c>
      <c r="Q79" s="311">
        <f t="shared" si="43"/>
        <v>2571332</v>
      </c>
      <c r="R79" s="311">
        <f t="shared" si="43"/>
        <v>2626629</v>
      </c>
      <c r="S79" s="311">
        <f t="shared" si="43"/>
        <v>2720814</v>
      </c>
      <c r="T79" s="311">
        <f t="shared" si="43"/>
        <v>2771416</v>
      </c>
      <c r="U79" s="311">
        <f t="shared" si="43"/>
        <v>2794410</v>
      </c>
      <c r="V79" s="311">
        <f t="shared" si="43"/>
        <v>2365538</v>
      </c>
      <c r="W79" s="311">
        <f t="shared" si="43"/>
        <v>2511832</v>
      </c>
      <c r="X79" s="311">
        <f t="shared" si="43"/>
        <v>2446380</v>
      </c>
      <c r="Y79" s="311">
        <f t="shared" si="43"/>
        <v>2652108</v>
      </c>
      <c r="Z79" s="311">
        <f t="shared" si="43"/>
        <v>2656221</v>
      </c>
      <c r="AA79" s="311">
        <f t="shared" si="43"/>
        <v>2661282</v>
      </c>
      <c r="AB79" s="312">
        <f t="shared" si="43"/>
        <v>2670465</v>
      </c>
      <c r="AC79" s="312">
        <f t="shared" si="43"/>
        <v>2600797</v>
      </c>
      <c r="AD79" s="312">
        <f t="shared" si="43"/>
        <v>2619833</v>
      </c>
      <c r="AE79" s="312">
        <f t="shared" si="43"/>
        <v>2660216</v>
      </c>
      <c r="AF79" s="312">
        <f t="shared" si="43"/>
        <v>2637518</v>
      </c>
    </row>
    <row r="80" spans="1:40">
      <c r="A80" s="316">
        <v>4</v>
      </c>
      <c r="B80" s="316" t="s">
        <v>29</v>
      </c>
      <c r="C80" s="311">
        <v>994875</v>
      </c>
      <c r="D80" s="311">
        <v>1026170</v>
      </c>
      <c r="E80" s="311">
        <v>1011982</v>
      </c>
      <c r="F80" s="311">
        <v>1065241</v>
      </c>
      <c r="G80" s="311">
        <v>1067459</v>
      </c>
      <c r="H80" s="311">
        <v>1119763</v>
      </c>
      <c r="I80" s="311">
        <v>1169297</v>
      </c>
      <c r="J80" s="311">
        <v>1149380</v>
      </c>
      <c r="K80" s="311">
        <v>1114850</v>
      </c>
      <c r="L80" s="311">
        <v>1144873</v>
      </c>
      <c r="M80" s="311">
        <v>1154821</v>
      </c>
      <c r="N80" s="311">
        <f>N104</f>
        <v>1091924</v>
      </c>
      <c r="O80" s="311">
        <f t="shared" ref="O80:AF80" si="44">O104</f>
        <v>1122519</v>
      </c>
      <c r="P80" s="311">
        <f t="shared" si="44"/>
        <v>1119402</v>
      </c>
      <c r="Q80" s="311">
        <f t="shared" si="44"/>
        <v>1139710</v>
      </c>
      <c r="R80" s="311">
        <f t="shared" si="44"/>
        <v>1151471</v>
      </c>
      <c r="S80" s="311">
        <f t="shared" si="44"/>
        <v>1152215</v>
      </c>
      <c r="T80" s="311">
        <f t="shared" si="44"/>
        <v>1137424</v>
      </c>
      <c r="U80" s="311">
        <f t="shared" si="44"/>
        <v>1119862</v>
      </c>
      <c r="V80" s="311">
        <f t="shared" si="44"/>
        <v>1046972</v>
      </c>
      <c r="W80" s="311">
        <f t="shared" si="44"/>
        <v>1084258</v>
      </c>
      <c r="X80" s="311">
        <f t="shared" si="44"/>
        <v>1047551</v>
      </c>
      <c r="Y80" s="311">
        <f t="shared" si="44"/>
        <v>1058510</v>
      </c>
      <c r="Z80" s="311">
        <f t="shared" si="44"/>
        <v>1071429</v>
      </c>
      <c r="AA80" s="311">
        <f t="shared" si="44"/>
        <v>1056034</v>
      </c>
      <c r="AB80" s="312">
        <f t="shared" si="44"/>
        <v>1038873</v>
      </c>
      <c r="AC80" s="312">
        <f t="shared" si="44"/>
        <v>1082301</v>
      </c>
      <c r="AD80" s="312">
        <f t="shared" si="44"/>
        <v>1143634</v>
      </c>
      <c r="AE80" s="312">
        <f t="shared" si="44"/>
        <v>1127143</v>
      </c>
      <c r="AF80" s="312">
        <f t="shared" si="44"/>
        <v>1123774</v>
      </c>
    </row>
    <row r="81" spans="1:32">
      <c r="A81" s="316">
        <v>5</v>
      </c>
      <c r="B81" s="316" t="s">
        <v>30</v>
      </c>
      <c r="C81" s="311">
        <v>2517328</v>
      </c>
      <c r="D81" s="311">
        <v>2586757</v>
      </c>
      <c r="E81" s="311">
        <v>2642134</v>
      </c>
      <c r="F81" s="311">
        <v>2615806</v>
      </c>
      <c r="G81" s="311">
        <v>2557534</v>
      </c>
      <c r="H81" s="311">
        <v>2633951</v>
      </c>
      <c r="I81" s="311">
        <v>2705805</v>
      </c>
      <c r="J81" s="311">
        <v>2659852</v>
      </c>
      <c r="K81" s="311">
        <v>2558071</v>
      </c>
      <c r="L81" s="311">
        <v>2463080</v>
      </c>
      <c r="M81" s="311">
        <v>2504580</v>
      </c>
      <c r="N81" s="311">
        <f>N111</f>
        <v>2325822</v>
      </c>
      <c r="O81" s="311">
        <f t="shared" ref="O81:AF81" si="45">O111</f>
        <v>2379493</v>
      </c>
      <c r="P81" s="311">
        <f t="shared" si="45"/>
        <v>2389845</v>
      </c>
      <c r="Q81" s="311">
        <f t="shared" si="45"/>
        <v>2469540</v>
      </c>
      <c r="R81" s="311">
        <f t="shared" si="45"/>
        <v>2491877</v>
      </c>
      <c r="S81" s="311">
        <f t="shared" si="45"/>
        <v>2473987</v>
      </c>
      <c r="T81" s="311">
        <f t="shared" si="45"/>
        <v>2460607</v>
      </c>
      <c r="U81" s="311">
        <f t="shared" si="45"/>
        <v>2537977</v>
      </c>
      <c r="V81" s="311">
        <f t="shared" si="45"/>
        <v>2212351</v>
      </c>
      <c r="W81" s="311">
        <f t="shared" si="45"/>
        <v>2401323</v>
      </c>
      <c r="X81" s="311">
        <f t="shared" si="45"/>
        <v>2383843</v>
      </c>
      <c r="Y81" s="311">
        <f t="shared" si="45"/>
        <v>2369876</v>
      </c>
      <c r="Z81" s="311">
        <f t="shared" si="45"/>
        <v>2468464</v>
      </c>
      <c r="AA81" s="311">
        <f t="shared" si="45"/>
        <v>2479193</v>
      </c>
      <c r="AB81" s="312">
        <f t="shared" si="45"/>
        <v>2480926</v>
      </c>
      <c r="AC81" s="312">
        <f t="shared" si="45"/>
        <v>2520304</v>
      </c>
      <c r="AD81" s="312">
        <f t="shared" si="45"/>
        <v>2547579</v>
      </c>
      <c r="AE81" s="312">
        <f t="shared" si="45"/>
        <v>2540318</v>
      </c>
      <c r="AF81" s="312">
        <f t="shared" si="45"/>
        <v>2464935</v>
      </c>
    </row>
    <row r="82" spans="1:32">
      <c r="A82" s="316">
        <v>6</v>
      </c>
      <c r="B82" s="316" t="s">
        <v>31</v>
      </c>
      <c r="C82" s="311">
        <v>891486</v>
      </c>
      <c r="D82" s="311">
        <v>944131</v>
      </c>
      <c r="E82" s="311">
        <v>926151</v>
      </c>
      <c r="F82" s="311">
        <v>983577</v>
      </c>
      <c r="G82" s="311">
        <v>997879</v>
      </c>
      <c r="H82" s="311">
        <v>1068513</v>
      </c>
      <c r="I82" s="311">
        <v>1080117</v>
      </c>
      <c r="J82" s="311">
        <v>1055069</v>
      </c>
      <c r="K82" s="311">
        <v>1037989</v>
      </c>
      <c r="L82" s="311">
        <v>1067910</v>
      </c>
      <c r="M82" s="311">
        <v>1070674</v>
      </c>
      <c r="N82" s="311">
        <f>N116</f>
        <v>955240</v>
      </c>
      <c r="O82" s="311">
        <f t="shared" ref="O82:AF82" si="46">O116</f>
        <v>998139</v>
      </c>
      <c r="P82" s="311">
        <f t="shared" si="46"/>
        <v>972163</v>
      </c>
      <c r="Q82" s="311">
        <f t="shared" si="46"/>
        <v>978327</v>
      </c>
      <c r="R82" s="311">
        <f t="shared" si="46"/>
        <v>964725</v>
      </c>
      <c r="S82" s="311">
        <f t="shared" si="46"/>
        <v>956673</v>
      </c>
      <c r="T82" s="311">
        <f t="shared" si="46"/>
        <v>948344</v>
      </c>
      <c r="U82" s="311">
        <f t="shared" si="46"/>
        <v>913673</v>
      </c>
      <c r="V82" s="311">
        <f t="shared" si="46"/>
        <v>861677</v>
      </c>
      <c r="W82" s="311">
        <f t="shared" si="46"/>
        <v>908916</v>
      </c>
      <c r="X82" s="311">
        <f t="shared" si="46"/>
        <v>914581</v>
      </c>
      <c r="Y82" s="311">
        <f t="shared" si="46"/>
        <v>937064</v>
      </c>
      <c r="Z82" s="311">
        <f t="shared" si="46"/>
        <v>916600</v>
      </c>
      <c r="AA82" s="311">
        <f t="shared" si="46"/>
        <v>933764</v>
      </c>
      <c r="AB82" s="312">
        <f t="shared" si="46"/>
        <v>944179</v>
      </c>
      <c r="AC82" s="312">
        <f t="shared" si="46"/>
        <v>952301</v>
      </c>
      <c r="AD82" s="312">
        <f t="shared" si="46"/>
        <v>998217</v>
      </c>
      <c r="AE82" s="312">
        <f t="shared" si="46"/>
        <v>1013339</v>
      </c>
      <c r="AF82" s="312">
        <f t="shared" si="46"/>
        <v>994376</v>
      </c>
    </row>
    <row r="83" spans="1:32">
      <c r="A83" s="311">
        <v>7</v>
      </c>
      <c r="B83" s="311" t="s">
        <v>32</v>
      </c>
      <c r="C83" s="311">
        <v>581752</v>
      </c>
      <c r="D83" s="311">
        <v>592994</v>
      </c>
      <c r="E83" s="311">
        <v>608019</v>
      </c>
      <c r="F83" s="311">
        <v>644647</v>
      </c>
      <c r="G83" s="311">
        <v>626392</v>
      </c>
      <c r="H83" s="311">
        <v>660159</v>
      </c>
      <c r="I83" s="311">
        <v>691636</v>
      </c>
      <c r="J83" s="311">
        <v>703527</v>
      </c>
      <c r="K83" s="311">
        <v>699310</v>
      </c>
      <c r="L83" s="311">
        <v>697424</v>
      </c>
      <c r="M83" s="311">
        <v>703303</v>
      </c>
      <c r="N83" s="311">
        <f>N124</f>
        <v>646173</v>
      </c>
      <c r="O83" s="311">
        <f t="shared" ref="O83:AF83" si="47">O124</f>
        <v>702190</v>
      </c>
      <c r="P83" s="311">
        <f t="shared" si="47"/>
        <v>669259</v>
      </c>
      <c r="Q83" s="311">
        <f t="shared" si="47"/>
        <v>673765</v>
      </c>
      <c r="R83" s="311">
        <f t="shared" si="47"/>
        <v>659360</v>
      </c>
      <c r="S83" s="311">
        <f t="shared" si="47"/>
        <v>613798</v>
      </c>
      <c r="T83" s="311">
        <f t="shared" si="47"/>
        <v>610654</v>
      </c>
      <c r="U83" s="311">
        <f t="shared" si="47"/>
        <v>574592</v>
      </c>
      <c r="V83" s="311">
        <f t="shared" si="47"/>
        <v>548385</v>
      </c>
      <c r="W83" s="311">
        <f t="shared" si="47"/>
        <v>555486</v>
      </c>
      <c r="X83" s="311">
        <f t="shared" si="47"/>
        <v>557951</v>
      </c>
      <c r="Y83" s="311">
        <f t="shared" si="47"/>
        <v>568392</v>
      </c>
      <c r="Z83" s="311">
        <f t="shared" si="47"/>
        <v>582615</v>
      </c>
      <c r="AA83" s="311">
        <f t="shared" si="47"/>
        <v>587075</v>
      </c>
      <c r="AB83" s="312">
        <f t="shared" si="47"/>
        <v>601643</v>
      </c>
      <c r="AC83" s="312">
        <f t="shared" si="47"/>
        <v>595296</v>
      </c>
      <c r="AD83" s="312">
        <f t="shared" si="47"/>
        <v>615172</v>
      </c>
      <c r="AE83" s="312">
        <f t="shared" si="47"/>
        <v>605394</v>
      </c>
      <c r="AF83" s="312">
        <f t="shared" si="47"/>
        <v>593088</v>
      </c>
    </row>
    <row r="84" spans="1:32">
      <c r="A84" s="311">
        <v>8</v>
      </c>
      <c r="B84" s="311" t="s">
        <v>33</v>
      </c>
      <c r="C84" s="311">
        <v>327297</v>
      </c>
      <c r="D84" s="311">
        <v>341159</v>
      </c>
      <c r="E84" s="311">
        <v>357195</v>
      </c>
      <c r="F84" s="311">
        <v>369258</v>
      </c>
      <c r="G84" s="311">
        <v>387328</v>
      </c>
      <c r="H84" s="311">
        <v>407762</v>
      </c>
      <c r="I84" s="311">
        <v>407629</v>
      </c>
      <c r="J84" s="311">
        <v>378945</v>
      </c>
      <c r="K84" s="311">
        <v>376194</v>
      </c>
      <c r="L84" s="311">
        <v>359657</v>
      </c>
      <c r="M84" s="311">
        <v>378601</v>
      </c>
      <c r="N84" s="311">
        <f>N130</f>
        <v>364119</v>
      </c>
      <c r="O84" s="311">
        <f t="shared" ref="O84:AF84" si="48">O130</f>
        <v>404506</v>
      </c>
      <c r="P84" s="311">
        <f t="shared" si="48"/>
        <v>394124</v>
      </c>
      <c r="Q84" s="311">
        <f t="shared" si="48"/>
        <v>391820</v>
      </c>
      <c r="R84" s="311">
        <f t="shared" si="48"/>
        <v>391512</v>
      </c>
      <c r="S84" s="311">
        <f t="shared" si="48"/>
        <v>382284</v>
      </c>
      <c r="T84" s="311">
        <f t="shared" si="48"/>
        <v>385161</v>
      </c>
      <c r="U84" s="311">
        <f t="shared" si="48"/>
        <v>354145</v>
      </c>
      <c r="V84" s="311">
        <f t="shared" si="48"/>
        <v>329782</v>
      </c>
      <c r="W84" s="311">
        <f t="shared" si="48"/>
        <v>341753</v>
      </c>
      <c r="X84" s="311">
        <f t="shared" si="48"/>
        <v>336624</v>
      </c>
      <c r="Y84" s="311">
        <f t="shared" si="48"/>
        <v>276965</v>
      </c>
      <c r="Z84" s="311">
        <f t="shared" si="48"/>
        <v>363519</v>
      </c>
      <c r="AA84" s="311">
        <f t="shared" si="48"/>
        <v>352141</v>
      </c>
      <c r="AB84" s="312">
        <f t="shared" si="48"/>
        <v>364858</v>
      </c>
      <c r="AC84" s="312">
        <f t="shared" si="48"/>
        <v>368429</v>
      </c>
      <c r="AD84" s="312">
        <f t="shared" si="48"/>
        <v>376997</v>
      </c>
      <c r="AE84" s="312">
        <f t="shared" si="48"/>
        <v>381361</v>
      </c>
      <c r="AF84" s="312">
        <f t="shared" si="48"/>
        <v>416494</v>
      </c>
    </row>
    <row r="85" spans="1:32">
      <c r="A85" s="311">
        <v>9</v>
      </c>
      <c r="B85" s="311" t="s">
        <v>34</v>
      </c>
      <c r="C85" s="311">
        <v>496450</v>
      </c>
      <c r="D85" s="311">
        <v>512837</v>
      </c>
      <c r="E85" s="311">
        <v>514178</v>
      </c>
      <c r="F85" s="311">
        <v>544743</v>
      </c>
      <c r="G85" s="311">
        <v>542845</v>
      </c>
      <c r="H85" s="311">
        <v>556999</v>
      </c>
      <c r="I85" s="311">
        <v>566536</v>
      </c>
      <c r="J85" s="311">
        <v>585191</v>
      </c>
      <c r="K85" s="311">
        <v>556201</v>
      </c>
      <c r="L85" s="311">
        <v>548284</v>
      </c>
      <c r="M85" s="311">
        <v>550004</v>
      </c>
      <c r="N85" s="311">
        <f>N133</f>
        <v>512648</v>
      </c>
      <c r="O85" s="311">
        <f t="shared" ref="O85:AF85" si="49">O133</f>
        <v>561676</v>
      </c>
      <c r="P85" s="311">
        <f t="shared" si="49"/>
        <v>526530</v>
      </c>
      <c r="Q85" s="311">
        <f t="shared" si="49"/>
        <v>523385</v>
      </c>
      <c r="R85" s="311">
        <f t="shared" si="49"/>
        <v>510198</v>
      </c>
      <c r="S85" s="311">
        <f t="shared" si="49"/>
        <v>483470</v>
      </c>
      <c r="T85" s="311">
        <f t="shared" si="49"/>
        <v>470624</v>
      </c>
      <c r="U85" s="311">
        <f t="shared" si="49"/>
        <v>447739</v>
      </c>
      <c r="V85" s="311">
        <f t="shared" si="49"/>
        <v>430050</v>
      </c>
      <c r="W85" s="311">
        <f t="shared" si="49"/>
        <v>443224</v>
      </c>
      <c r="X85" s="311">
        <f t="shared" si="49"/>
        <v>427680</v>
      </c>
      <c r="Y85" s="311">
        <f t="shared" si="49"/>
        <v>429250</v>
      </c>
      <c r="Z85" s="311">
        <f t="shared" si="49"/>
        <v>431503</v>
      </c>
      <c r="AA85" s="311">
        <f t="shared" si="49"/>
        <v>425505</v>
      </c>
      <c r="AB85" s="312">
        <f t="shared" si="49"/>
        <v>430884</v>
      </c>
      <c r="AC85" s="312">
        <f t="shared" si="49"/>
        <v>428075</v>
      </c>
      <c r="AD85" s="312">
        <f t="shared" si="49"/>
        <v>430734</v>
      </c>
      <c r="AE85" s="312">
        <f t="shared" si="49"/>
        <v>428777</v>
      </c>
      <c r="AF85" s="312">
        <f t="shared" si="49"/>
        <v>430242</v>
      </c>
    </row>
    <row r="86" spans="1:32">
      <c r="C86" s="311" t="s">
        <v>250</v>
      </c>
      <c r="D86" s="311" t="s">
        <v>250</v>
      </c>
      <c r="E86" s="311" t="s">
        <v>250</v>
      </c>
      <c r="F86" s="311" t="s">
        <v>250</v>
      </c>
      <c r="G86" s="311" t="s">
        <v>250</v>
      </c>
      <c r="H86" s="311" t="s">
        <v>255</v>
      </c>
      <c r="I86" s="311" t="s">
        <v>250</v>
      </c>
      <c r="J86" s="311" t="s">
        <v>250</v>
      </c>
      <c r="K86" s="311" t="s">
        <v>250</v>
      </c>
      <c r="L86" s="311" t="s">
        <v>250</v>
      </c>
      <c r="M86" s="311" t="s">
        <v>250</v>
      </c>
      <c r="AB86" s="312"/>
      <c r="AC86" s="312"/>
      <c r="AD86" s="312"/>
      <c r="AE86" s="312"/>
    </row>
    <row r="87" spans="1:32">
      <c r="A87" s="311">
        <v>100</v>
      </c>
      <c r="B87" s="311" t="s">
        <v>25</v>
      </c>
      <c r="C87" s="311">
        <v>6351099</v>
      </c>
      <c r="D87" s="311">
        <v>6480473</v>
      </c>
      <c r="E87" s="311">
        <v>6588232</v>
      </c>
      <c r="F87" s="311">
        <v>6740215</v>
      </c>
      <c r="G87" s="311">
        <v>6556000</v>
      </c>
      <c r="H87" s="311">
        <v>6895187</v>
      </c>
      <c r="I87" s="311">
        <v>7126232</v>
      </c>
      <c r="J87" s="311">
        <v>6857399</v>
      </c>
      <c r="K87" s="311">
        <v>6666706</v>
      </c>
      <c r="L87" s="311">
        <v>6618114</v>
      </c>
      <c r="M87" s="311">
        <v>6699488</v>
      </c>
      <c r="N87" s="311">
        <v>6282907</v>
      </c>
      <c r="O87" s="311">
        <v>5868723</v>
      </c>
      <c r="P87" s="311">
        <v>5894464</v>
      </c>
      <c r="Q87" s="311">
        <v>6028429</v>
      </c>
      <c r="R87" s="311">
        <v>6088764</v>
      </c>
      <c r="S87" s="326">
        <v>6143395.2948256619</v>
      </c>
      <c r="T87" s="326">
        <v>6202398.3307819366</v>
      </c>
      <c r="U87" s="326">
        <v>6091594.8715683781</v>
      </c>
      <c r="V87" s="371">
        <v>5953412.5593168512</v>
      </c>
      <c r="W87" s="371">
        <v>6313905.2818887606</v>
      </c>
      <c r="X87" s="371">
        <v>6383036.3413864896</v>
      </c>
      <c r="Y87" s="326">
        <v>6367879.2523320429</v>
      </c>
      <c r="Z87" s="326">
        <v>6385578.6333530061</v>
      </c>
      <c r="AA87" s="326">
        <v>6488973.4066950157</v>
      </c>
      <c r="AB87" s="371">
        <v>6571170.1839752384</v>
      </c>
      <c r="AC87" s="371">
        <v>6536551.7005584203</v>
      </c>
      <c r="AD87" s="371">
        <v>6681355.3396843709</v>
      </c>
      <c r="AE87" s="326">
        <v>6626222.9310511835</v>
      </c>
      <c r="AF87" s="326">
        <v>6647178.9807128124</v>
      </c>
    </row>
    <row r="88" spans="1:32">
      <c r="A88" s="311">
        <v>1</v>
      </c>
      <c r="B88" s="311" t="s">
        <v>106</v>
      </c>
      <c r="C88" s="311">
        <v>3295493</v>
      </c>
      <c r="D88" s="311">
        <v>3244932</v>
      </c>
      <c r="E88" s="311">
        <v>3218925</v>
      </c>
      <c r="F88" s="311">
        <v>3179225</v>
      </c>
      <c r="G88" s="311">
        <v>3117638</v>
      </c>
      <c r="H88" s="311">
        <v>3407337</v>
      </c>
      <c r="I88" s="311">
        <v>3432588</v>
      </c>
      <c r="J88" s="311">
        <v>3244686</v>
      </c>
      <c r="K88" s="311">
        <v>2966663</v>
      </c>
      <c r="L88" s="311">
        <v>2830471</v>
      </c>
      <c r="M88" s="311">
        <v>2924190</v>
      </c>
      <c r="N88" s="311">
        <v>2768644</v>
      </c>
      <c r="O88" s="311">
        <v>2806612</v>
      </c>
      <c r="P88" s="311">
        <v>2804464</v>
      </c>
      <c r="Q88" s="311">
        <v>2884800</v>
      </c>
      <c r="R88" s="311">
        <v>2966283</v>
      </c>
      <c r="S88" s="326">
        <v>3020812</v>
      </c>
      <c r="T88" s="326">
        <v>3067015</v>
      </c>
      <c r="U88" s="326">
        <v>2955751</v>
      </c>
      <c r="V88" s="326">
        <v>2786842</v>
      </c>
      <c r="W88" s="326">
        <v>3062147</v>
      </c>
      <c r="X88" s="326">
        <v>3098606</v>
      </c>
      <c r="Y88" s="326">
        <v>3064390</v>
      </c>
      <c r="Z88" s="326">
        <v>3141253</v>
      </c>
      <c r="AA88" s="326">
        <v>3128682</v>
      </c>
      <c r="AB88" s="326">
        <v>3231097</v>
      </c>
      <c r="AC88" s="326">
        <v>3240292</v>
      </c>
      <c r="AD88" s="326">
        <v>3358226</v>
      </c>
      <c r="AE88" s="326">
        <v>3316562</v>
      </c>
      <c r="AF88" s="326">
        <v>3338694</v>
      </c>
    </row>
    <row r="89" spans="1:32">
      <c r="A89" s="311">
        <v>202</v>
      </c>
      <c r="B89" s="311" t="s">
        <v>107</v>
      </c>
      <c r="C89" s="311">
        <v>1971824</v>
      </c>
      <c r="D89" s="311">
        <v>1957741</v>
      </c>
      <c r="E89" s="311">
        <v>1950802</v>
      </c>
      <c r="F89" s="311">
        <v>1948803</v>
      </c>
      <c r="G89" s="311">
        <v>1912004</v>
      </c>
      <c r="H89" s="311">
        <v>1967884</v>
      </c>
      <c r="I89" s="311">
        <v>1963997</v>
      </c>
      <c r="J89" s="311">
        <v>1871644</v>
      </c>
      <c r="K89" s="311">
        <v>1684113</v>
      </c>
      <c r="L89" s="311">
        <v>1585266</v>
      </c>
      <c r="M89" s="311">
        <v>1653828</v>
      </c>
      <c r="N89" s="311">
        <v>1549093</v>
      </c>
      <c r="O89" s="311">
        <v>1488757</v>
      </c>
      <c r="P89" s="311">
        <v>1474072</v>
      </c>
      <c r="Q89" s="311">
        <v>1544820</v>
      </c>
      <c r="R89" s="311">
        <v>1629277</v>
      </c>
      <c r="S89" s="326">
        <v>1703207</v>
      </c>
      <c r="T89" s="326">
        <v>1729013</v>
      </c>
      <c r="U89" s="326">
        <v>1629737</v>
      </c>
      <c r="V89" s="326">
        <v>1511726</v>
      </c>
      <c r="W89" s="326">
        <v>1700948</v>
      </c>
      <c r="X89" s="326">
        <v>1679618</v>
      </c>
      <c r="Y89" s="326">
        <v>1654731</v>
      </c>
      <c r="Z89" s="326">
        <v>1681829</v>
      </c>
      <c r="AA89" s="326">
        <v>1699645</v>
      </c>
      <c r="AB89" s="326">
        <v>1733181</v>
      </c>
      <c r="AC89" s="326">
        <v>1760957</v>
      </c>
      <c r="AD89" s="326">
        <v>1828172</v>
      </c>
      <c r="AE89" s="326">
        <v>1796522</v>
      </c>
      <c r="AF89" s="326">
        <v>1834360</v>
      </c>
    </row>
    <row r="90" spans="1:32">
      <c r="A90" s="311">
        <v>204</v>
      </c>
      <c r="B90" s="311" t="s">
        <v>108</v>
      </c>
      <c r="C90" s="311">
        <v>1133439</v>
      </c>
      <c r="D90" s="311">
        <v>1109619</v>
      </c>
      <c r="E90" s="311">
        <v>1103731</v>
      </c>
      <c r="F90" s="311">
        <v>1066035</v>
      </c>
      <c r="G90" s="311">
        <v>1044830</v>
      </c>
      <c r="H90" s="311">
        <v>1238151</v>
      </c>
      <c r="I90" s="311">
        <v>1262293</v>
      </c>
      <c r="J90" s="311">
        <v>1190414</v>
      </c>
      <c r="K90" s="311">
        <v>1097209</v>
      </c>
      <c r="L90" s="311">
        <v>1067346</v>
      </c>
      <c r="M90" s="311">
        <v>1077867</v>
      </c>
      <c r="N90" s="311">
        <v>1032329</v>
      </c>
      <c r="O90" s="311">
        <v>1128760</v>
      </c>
      <c r="P90" s="311">
        <v>1141630</v>
      </c>
      <c r="Q90" s="311">
        <v>1142415</v>
      </c>
      <c r="R90" s="311">
        <v>1140742</v>
      </c>
      <c r="S90" s="326">
        <v>1126326</v>
      </c>
      <c r="T90" s="326">
        <v>1145673</v>
      </c>
      <c r="U90" s="326">
        <v>1139001</v>
      </c>
      <c r="V90" s="326">
        <v>1087745</v>
      </c>
      <c r="W90" s="326">
        <v>1160012</v>
      </c>
      <c r="X90" s="326">
        <v>1221544</v>
      </c>
      <c r="Y90" s="326">
        <v>1212800</v>
      </c>
      <c r="Z90" s="326">
        <v>1247464</v>
      </c>
      <c r="AA90" s="326">
        <v>1230927</v>
      </c>
      <c r="AB90" s="326">
        <v>1280406</v>
      </c>
      <c r="AC90" s="326">
        <v>1274820</v>
      </c>
      <c r="AD90" s="326">
        <v>1319878</v>
      </c>
      <c r="AE90" s="326">
        <v>1321418</v>
      </c>
      <c r="AF90" s="326">
        <v>1306113</v>
      </c>
    </row>
    <row r="91" spans="1:32">
      <c r="A91" s="311">
        <v>206</v>
      </c>
      <c r="B91" s="311" t="s">
        <v>109</v>
      </c>
      <c r="C91" s="311">
        <v>190230</v>
      </c>
      <c r="D91" s="311">
        <v>177572</v>
      </c>
      <c r="E91" s="311">
        <v>164392</v>
      </c>
      <c r="F91" s="311">
        <v>164387</v>
      </c>
      <c r="G91" s="311">
        <v>160804</v>
      </c>
      <c r="H91" s="311">
        <v>201302</v>
      </c>
      <c r="I91" s="311">
        <v>206298</v>
      </c>
      <c r="J91" s="311">
        <v>182628</v>
      </c>
      <c r="K91" s="311">
        <v>185341</v>
      </c>
      <c r="L91" s="311">
        <v>177859</v>
      </c>
      <c r="M91" s="311">
        <v>192495</v>
      </c>
      <c r="N91" s="311">
        <v>187222</v>
      </c>
      <c r="O91" s="311">
        <v>189095</v>
      </c>
      <c r="P91" s="311">
        <v>188762</v>
      </c>
      <c r="Q91" s="311">
        <v>197565</v>
      </c>
      <c r="R91" s="311">
        <v>196264</v>
      </c>
      <c r="S91" s="326">
        <v>191279</v>
      </c>
      <c r="T91" s="326">
        <v>192329</v>
      </c>
      <c r="U91" s="326">
        <v>187013</v>
      </c>
      <c r="V91" s="326">
        <v>187371</v>
      </c>
      <c r="W91" s="326">
        <v>201187</v>
      </c>
      <c r="X91" s="326">
        <v>197444</v>
      </c>
      <c r="Y91" s="326">
        <v>196859</v>
      </c>
      <c r="Z91" s="326">
        <v>211960</v>
      </c>
      <c r="AA91" s="326">
        <v>198110</v>
      </c>
      <c r="AB91" s="326">
        <v>217510</v>
      </c>
      <c r="AC91" s="326">
        <v>204515</v>
      </c>
      <c r="AD91" s="326">
        <v>210176</v>
      </c>
      <c r="AE91" s="326">
        <v>198622</v>
      </c>
      <c r="AF91" s="326">
        <v>198221</v>
      </c>
    </row>
    <row r="92" spans="1:32">
      <c r="A92" s="311">
        <v>2</v>
      </c>
      <c r="B92" s="311" t="s">
        <v>110</v>
      </c>
      <c r="C92" s="311">
        <v>1662695</v>
      </c>
      <c r="D92" s="311">
        <v>1683738</v>
      </c>
      <c r="E92" s="311">
        <v>1689608</v>
      </c>
      <c r="F92" s="311">
        <v>1726523</v>
      </c>
      <c r="G92" s="311">
        <v>1640145</v>
      </c>
      <c r="H92" s="311">
        <v>1810672</v>
      </c>
      <c r="I92" s="311">
        <v>1840292</v>
      </c>
      <c r="J92" s="311">
        <v>1859389</v>
      </c>
      <c r="K92" s="311">
        <v>1815299</v>
      </c>
      <c r="L92" s="311">
        <v>1761879</v>
      </c>
      <c r="M92" s="311">
        <v>1797958</v>
      </c>
      <c r="N92" s="311">
        <v>1679425</v>
      </c>
      <c r="O92" s="311">
        <v>1703045</v>
      </c>
      <c r="P92" s="311">
        <v>1723856</v>
      </c>
      <c r="Q92" s="311">
        <v>1784454</v>
      </c>
      <c r="R92" s="311">
        <v>1839008</v>
      </c>
      <c r="S92" s="326">
        <v>1834794</v>
      </c>
      <c r="T92" s="326">
        <v>1835789</v>
      </c>
      <c r="U92" s="326">
        <v>1755947</v>
      </c>
      <c r="V92" s="326">
        <v>1663625</v>
      </c>
      <c r="W92" s="326">
        <v>1751825</v>
      </c>
      <c r="X92" s="326">
        <v>1805591</v>
      </c>
      <c r="Y92" s="326">
        <v>1862320</v>
      </c>
      <c r="Z92" s="326">
        <v>1867866</v>
      </c>
      <c r="AA92" s="326">
        <v>1845046</v>
      </c>
      <c r="AB92" s="326">
        <v>1853724</v>
      </c>
      <c r="AC92" s="326">
        <v>1936252</v>
      </c>
      <c r="AD92" s="326">
        <v>1932043</v>
      </c>
      <c r="AE92" s="326">
        <v>1913237</v>
      </c>
      <c r="AF92" s="326">
        <v>1846716</v>
      </c>
    </row>
    <row r="93" spans="1:32">
      <c r="A93" s="311">
        <v>207</v>
      </c>
      <c r="B93" s="311" t="s">
        <v>111</v>
      </c>
      <c r="C93" s="311">
        <v>662455</v>
      </c>
      <c r="D93" s="311">
        <v>672247</v>
      </c>
      <c r="E93" s="311">
        <v>656543</v>
      </c>
      <c r="F93" s="311">
        <v>650912</v>
      </c>
      <c r="G93" s="311">
        <v>600576</v>
      </c>
      <c r="H93" s="311">
        <v>653436</v>
      </c>
      <c r="I93" s="311">
        <v>660842</v>
      </c>
      <c r="J93" s="311">
        <v>638456</v>
      </c>
      <c r="K93" s="311">
        <v>612247</v>
      </c>
      <c r="L93" s="311">
        <v>584072</v>
      </c>
      <c r="M93" s="311">
        <v>589715</v>
      </c>
      <c r="N93" s="311">
        <v>555777</v>
      </c>
      <c r="O93" s="311">
        <v>538722</v>
      </c>
      <c r="P93" s="311">
        <v>547137</v>
      </c>
      <c r="Q93" s="311">
        <v>592700</v>
      </c>
      <c r="R93" s="311">
        <v>640076</v>
      </c>
      <c r="S93" s="326">
        <v>638553</v>
      </c>
      <c r="T93" s="326">
        <v>642377</v>
      </c>
      <c r="U93" s="326">
        <v>591442</v>
      </c>
      <c r="V93" s="326">
        <v>532099</v>
      </c>
      <c r="W93" s="326">
        <v>574514</v>
      </c>
      <c r="X93" s="326">
        <v>598987</v>
      </c>
      <c r="Y93" s="326">
        <v>609275</v>
      </c>
      <c r="Z93" s="326">
        <v>629322</v>
      </c>
      <c r="AA93" s="326">
        <v>627366</v>
      </c>
      <c r="AB93" s="326">
        <v>615709</v>
      </c>
      <c r="AC93" s="326">
        <v>644791</v>
      </c>
      <c r="AD93" s="326">
        <v>638447</v>
      </c>
      <c r="AE93" s="326">
        <v>620532</v>
      </c>
      <c r="AF93" s="326">
        <v>598248</v>
      </c>
    </row>
    <row r="94" spans="1:32">
      <c r="A94" s="311">
        <v>214</v>
      </c>
      <c r="B94" s="311" t="s">
        <v>112</v>
      </c>
      <c r="C94" s="311">
        <v>465334</v>
      </c>
      <c r="D94" s="311">
        <v>427510</v>
      </c>
      <c r="E94" s="311">
        <v>420818</v>
      </c>
      <c r="F94" s="311">
        <v>452687</v>
      </c>
      <c r="G94" s="311">
        <v>418694</v>
      </c>
      <c r="H94" s="311">
        <v>486659</v>
      </c>
      <c r="I94" s="311">
        <v>484561</v>
      </c>
      <c r="J94" s="311">
        <v>471504</v>
      </c>
      <c r="K94" s="311">
        <v>452575</v>
      </c>
      <c r="L94" s="311">
        <v>458867</v>
      </c>
      <c r="M94" s="311">
        <v>457351</v>
      </c>
      <c r="N94" s="311">
        <v>419504</v>
      </c>
      <c r="O94" s="311">
        <v>421677</v>
      </c>
      <c r="P94" s="311">
        <v>437276</v>
      </c>
      <c r="Q94" s="311">
        <v>442142</v>
      </c>
      <c r="R94" s="311">
        <v>442978</v>
      </c>
      <c r="S94" s="326">
        <v>450228</v>
      </c>
      <c r="T94" s="326">
        <v>433037</v>
      </c>
      <c r="U94" s="326">
        <v>423998</v>
      </c>
      <c r="V94" s="326">
        <v>430054</v>
      </c>
      <c r="W94" s="326">
        <v>427890</v>
      </c>
      <c r="X94" s="326">
        <v>426515</v>
      </c>
      <c r="Y94" s="326">
        <v>426646</v>
      </c>
      <c r="Z94" s="326">
        <v>443757</v>
      </c>
      <c r="AA94" s="326">
        <v>443415</v>
      </c>
      <c r="AB94" s="326">
        <v>451028</v>
      </c>
      <c r="AC94" s="326">
        <v>452226</v>
      </c>
      <c r="AD94" s="326">
        <v>459295</v>
      </c>
      <c r="AE94" s="326">
        <v>464188</v>
      </c>
      <c r="AF94" s="326">
        <v>449184</v>
      </c>
    </row>
    <row r="95" spans="1:32">
      <c r="A95" s="311">
        <v>217</v>
      </c>
      <c r="B95" s="311" t="s">
        <v>113</v>
      </c>
      <c r="C95" s="311">
        <v>257275</v>
      </c>
      <c r="D95" s="311">
        <v>266327</v>
      </c>
      <c r="E95" s="311">
        <v>279555</v>
      </c>
      <c r="F95" s="311">
        <v>276621</v>
      </c>
      <c r="G95" s="311">
        <v>270300</v>
      </c>
      <c r="H95" s="311">
        <v>297757</v>
      </c>
      <c r="I95" s="311">
        <v>304689</v>
      </c>
      <c r="J95" s="311">
        <v>323448</v>
      </c>
      <c r="K95" s="311">
        <v>314158</v>
      </c>
      <c r="L95" s="311">
        <v>298653</v>
      </c>
      <c r="M95" s="311">
        <v>310804</v>
      </c>
      <c r="N95" s="311">
        <v>307755</v>
      </c>
      <c r="O95" s="311">
        <v>310595</v>
      </c>
      <c r="P95" s="311">
        <v>309390</v>
      </c>
      <c r="Q95" s="311">
        <v>311296</v>
      </c>
      <c r="R95" s="311">
        <v>314767</v>
      </c>
      <c r="S95" s="326">
        <v>297163</v>
      </c>
      <c r="T95" s="326">
        <v>302492</v>
      </c>
      <c r="U95" s="326">
        <v>289809</v>
      </c>
      <c r="V95" s="326">
        <v>282292</v>
      </c>
      <c r="W95" s="326">
        <v>296318</v>
      </c>
      <c r="X95" s="326">
        <v>302599</v>
      </c>
      <c r="Y95" s="326">
        <v>314609</v>
      </c>
      <c r="Z95" s="326">
        <v>312339</v>
      </c>
      <c r="AA95" s="326">
        <v>316010</v>
      </c>
      <c r="AB95" s="326">
        <v>309952</v>
      </c>
      <c r="AC95" s="326">
        <v>314989</v>
      </c>
      <c r="AD95" s="326">
        <v>320977</v>
      </c>
      <c r="AE95" s="326">
        <v>327593</v>
      </c>
      <c r="AF95" s="326">
        <v>317321</v>
      </c>
    </row>
    <row r="96" spans="1:32">
      <c r="A96" s="311">
        <v>219</v>
      </c>
      <c r="B96" s="311" t="s">
        <v>114</v>
      </c>
      <c r="C96" s="311">
        <v>233588</v>
      </c>
      <c r="D96" s="311">
        <v>273159</v>
      </c>
      <c r="E96" s="311">
        <v>286550</v>
      </c>
      <c r="F96" s="311">
        <v>299928</v>
      </c>
      <c r="G96" s="311">
        <v>299313</v>
      </c>
      <c r="H96" s="311">
        <v>322101</v>
      </c>
      <c r="I96" s="311">
        <v>339298</v>
      </c>
      <c r="J96" s="311">
        <v>363619</v>
      </c>
      <c r="K96" s="311">
        <v>376858</v>
      </c>
      <c r="L96" s="311">
        <v>362749</v>
      </c>
      <c r="M96" s="311">
        <v>377344</v>
      </c>
      <c r="N96" s="311">
        <v>342439</v>
      </c>
      <c r="O96" s="311">
        <v>375063</v>
      </c>
      <c r="P96" s="311">
        <v>370061</v>
      </c>
      <c r="Q96" s="311">
        <v>384077</v>
      </c>
      <c r="R96" s="311">
        <v>381418</v>
      </c>
      <c r="S96" s="326">
        <v>386689</v>
      </c>
      <c r="T96" s="326">
        <v>399171</v>
      </c>
      <c r="U96" s="326">
        <v>393654</v>
      </c>
      <c r="V96" s="326">
        <v>363209</v>
      </c>
      <c r="W96" s="326">
        <v>396388</v>
      </c>
      <c r="X96" s="326">
        <v>418799</v>
      </c>
      <c r="Y96" s="326">
        <v>453650</v>
      </c>
      <c r="Z96" s="326">
        <v>422032</v>
      </c>
      <c r="AA96" s="326">
        <v>397818</v>
      </c>
      <c r="AB96" s="326">
        <v>414894</v>
      </c>
      <c r="AC96" s="326">
        <v>462232</v>
      </c>
      <c r="AD96" s="326">
        <v>448556</v>
      </c>
      <c r="AE96" s="326">
        <v>439415</v>
      </c>
      <c r="AF96" s="326">
        <v>421392</v>
      </c>
    </row>
    <row r="97" spans="1:32">
      <c r="A97" s="311">
        <v>301</v>
      </c>
      <c r="B97" s="311" t="s">
        <v>115</v>
      </c>
      <c r="C97" s="311">
        <v>44043</v>
      </c>
      <c r="D97" s="311">
        <v>44495</v>
      </c>
      <c r="E97" s="311">
        <v>46142</v>
      </c>
      <c r="F97" s="311">
        <v>46375</v>
      </c>
      <c r="G97" s="311">
        <v>51262</v>
      </c>
      <c r="H97" s="311">
        <v>50719</v>
      </c>
      <c r="I97" s="311">
        <v>50902</v>
      </c>
      <c r="J97" s="311">
        <v>62362</v>
      </c>
      <c r="K97" s="311">
        <v>59461</v>
      </c>
      <c r="L97" s="311">
        <v>57538</v>
      </c>
      <c r="M97" s="311">
        <v>62744</v>
      </c>
      <c r="N97" s="311">
        <v>53950</v>
      </c>
      <c r="O97" s="311">
        <v>56988</v>
      </c>
      <c r="P97" s="311">
        <v>59992</v>
      </c>
      <c r="Q97" s="311">
        <v>54239</v>
      </c>
      <c r="R97" s="311">
        <v>59769</v>
      </c>
      <c r="S97" s="326">
        <v>62161</v>
      </c>
      <c r="T97" s="326">
        <v>58712</v>
      </c>
      <c r="U97" s="326">
        <v>57044</v>
      </c>
      <c r="V97" s="326">
        <v>55971</v>
      </c>
      <c r="W97" s="326">
        <v>56715</v>
      </c>
      <c r="X97" s="326">
        <v>58691</v>
      </c>
      <c r="Y97" s="326">
        <v>58140</v>
      </c>
      <c r="Z97" s="326">
        <v>60416</v>
      </c>
      <c r="AA97" s="326">
        <v>60437</v>
      </c>
      <c r="AB97" s="326">
        <v>62141</v>
      </c>
      <c r="AC97" s="326">
        <v>62014</v>
      </c>
      <c r="AD97" s="326">
        <v>64768</v>
      </c>
      <c r="AE97" s="326">
        <v>61509</v>
      </c>
      <c r="AF97" s="326">
        <v>60571</v>
      </c>
    </row>
    <row r="98" spans="1:32">
      <c r="A98" s="311">
        <v>3</v>
      </c>
      <c r="B98" s="311" t="s">
        <v>28</v>
      </c>
      <c r="C98" s="311">
        <v>2517320</v>
      </c>
      <c r="D98" s="311">
        <v>2587911</v>
      </c>
      <c r="E98" s="311">
        <v>2507298</v>
      </c>
      <c r="F98" s="311">
        <v>2526479</v>
      </c>
      <c r="G98" s="311">
        <v>2473573</v>
      </c>
      <c r="H98" s="311">
        <v>2668012</v>
      </c>
      <c r="I98" s="311">
        <v>2712525</v>
      </c>
      <c r="J98" s="311">
        <v>2700545</v>
      </c>
      <c r="K98" s="311">
        <v>2557105</v>
      </c>
      <c r="L98" s="311">
        <v>2531666</v>
      </c>
      <c r="M98" s="311">
        <v>2597590</v>
      </c>
      <c r="N98" s="311">
        <v>2327256</v>
      </c>
      <c r="O98" s="311">
        <v>2487544</v>
      </c>
      <c r="P98" s="311">
        <v>2511765</v>
      </c>
      <c r="Q98" s="311">
        <v>2571332</v>
      </c>
      <c r="R98" s="311">
        <v>2626629</v>
      </c>
      <c r="S98" s="326">
        <v>2720814</v>
      </c>
      <c r="T98" s="326">
        <v>2771416</v>
      </c>
      <c r="U98" s="326">
        <v>2794410</v>
      </c>
      <c r="V98" s="326">
        <v>2365538</v>
      </c>
      <c r="W98" s="326">
        <v>2511832</v>
      </c>
      <c r="X98" s="326">
        <v>2446380</v>
      </c>
      <c r="Y98" s="326">
        <v>2652108</v>
      </c>
      <c r="Z98" s="326">
        <v>2656221</v>
      </c>
      <c r="AA98" s="326">
        <v>2661282</v>
      </c>
      <c r="AB98" s="326">
        <v>2670465</v>
      </c>
      <c r="AC98" s="326">
        <v>2600797</v>
      </c>
      <c r="AD98" s="326">
        <v>2619833</v>
      </c>
      <c r="AE98" s="326">
        <v>2660216</v>
      </c>
      <c r="AF98" s="326">
        <v>2637518</v>
      </c>
    </row>
    <row r="99" spans="1:32">
      <c r="A99" s="311">
        <v>203</v>
      </c>
      <c r="B99" s="311" t="s">
        <v>116</v>
      </c>
      <c r="C99" s="311">
        <v>1037505</v>
      </c>
      <c r="D99" s="311">
        <v>1056309</v>
      </c>
      <c r="E99" s="311">
        <v>996621</v>
      </c>
      <c r="F99" s="311">
        <v>1000600</v>
      </c>
      <c r="G99" s="311">
        <v>951447</v>
      </c>
      <c r="H99" s="311">
        <v>1050153</v>
      </c>
      <c r="I99" s="311">
        <v>1079518</v>
      </c>
      <c r="J99" s="311">
        <v>1045975</v>
      </c>
      <c r="K99" s="311">
        <v>973073</v>
      </c>
      <c r="L99" s="311">
        <v>949997</v>
      </c>
      <c r="M99" s="311">
        <v>997756</v>
      </c>
      <c r="N99" s="311">
        <v>908288</v>
      </c>
      <c r="O99" s="311">
        <v>981688</v>
      </c>
      <c r="P99" s="311">
        <v>999722</v>
      </c>
      <c r="Q99" s="311">
        <v>1005757</v>
      </c>
      <c r="R99" s="311">
        <v>1013340</v>
      </c>
      <c r="S99" s="326">
        <v>1061551</v>
      </c>
      <c r="T99" s="326">
        <v>1077183</v>
      </c>
      <c r="U99" s="326">
        <v>1056472</v>
      </c>
      <c r="V99" s="326">
        <v>919968</v>
      </c>
      <c r="W99" s="326">
        <v>956067</v>
      </c>
      <c r="X99" s="326">
        <v>948805</v>
      </c>
      <c r="Y99" s="326">
        <v>1063087</v>
      </c>
      <c r="Z99" s="326">
        <v>1029658</v>
      </c>
      <c r="AA99" s="326">
        <v>1083684</v>
      </c>
      <c r="AB99" s="326">
        <v>1078341</v>
      </c>
      <c r="AC99" s="326">
        <v>1050651</v>
      </c>
      <c r="AD99" s="326">
        <v>1032319</v>
      </c>
      <c r="AE99" s="326">
        <v>1070644</v>
      </c>
      <c r="AF99" s="326">
        <v>1080714</v>
      </c>
    </row>
    <row r="100" spans="1:32">
      <c r="A100" s="311">
        <v>210</v>
      </c>
      <c r="B100" s="311" t="s">
        <v>117</v>
      </c>
      <c r="C100" s="311">
        <v>792893</v>
      </c>
      <c r="D100" s="311">
        <v>781171</v>
      </c>
      <c r="E100" s="311">
        <v>779523</v>
      </c>
      <c r="F100" s="311">
        <v>784347</v>
      </c>
      <c r="G100" s="311">
        <v>775164</v>
      </c>
      <c r="H100" s="311">
        <v>813463</v>
      </c>
      <c r="I100" s="311">
        <v>853369</v>
      </c>
      <c r="J100" s="311">
        <v>875304</v>
      </c>
      <c r="K100" s="311">
        <v>852120</v>
      </c>
      <c r="L100" s="311">
        <v>846927</v>
      </c>
      <c r="M100" s="311">
        <v>824013</v>
      </c>
      <c r="N100" s="311">
        <v>719309</v>
      </c>
      <c r="O100" s="311">
        <v>761202</v>
      </c>
      <c r="P100" s="311">
        <v>793053</v>
      </c>
      <c r="Q100" s="311">
        <v>835330</v>
      </c>
      <c r="R100" s="311">
        <v>847851</v>
      </c>
      <c r="S100" s="326">
        <v>845366</v>
      </c>
      <c r="T100" s="326">
        <v>878396</v>
      </c>
      <c r="U100" s="326">
        <v>885211</v>
      </c>
      <c r="V100" s="326">
        <v>693853</v>
      </c>
      <c r="W100" s="326">
        <v>760174</v>
      </c>
      <c r="X100" s="326">
        <v>710132</v>
      </c>
      <c r="Y100" s="326">
        <v>714545</v>
      </c>
      <c r="Z100" s="326">
        <v>777159</v>
      </c>
      <c r="AA100" s="326">
        <v>774561</v>
      </c>
      <c r="AB100" s="326">
        <v>757666</v>
      </c>
      <c r="AC100" s="326">
        <v>775732</v>
      </c>
      <c r="AD100" s="326">
        <v>800093</v>
      </c>
      <c r="AE100" s="326">
        <v>813184</v>
      </c>
      <c r="AF100" s="326">
        <v>801840</v>
      </c>
    </row>
    <row r="101" spans="1:32">
      <c r="A101" s="311">
        <v>216</v>
      </c>
      <c r="B101" s="311" t="s">
        <v>118</v>
      </c>
      <c r="C101" s="311">
        <v>452760</v>
      </c>
      <c r="D101" s="311">
        <v>509121</v>
      </c>
      <c r="E101" s="311">
        <v>485696</v>
      </c>
      <c r="F101" s="311">
        <v>498908</v>
      </c>
      <c r="G101" s="311">
        <v>492447</v>
      </c>
      <c r="H101" s="311">
        <v>518139</v>
      </c>
      <c r="I101" s="311">
        <v>498980</v>
      </c>
      <c r="J101" s="311">
        <v>506397</v>
      </c>
      <c r="K101" s="311">
        <v>458306</v>
      </c>
      <c r="L101" s="311">
        <v>477636</v>
      </c>
      <c r="M101" s="311">
        <v>516689</v>
      </c>
      <c r="N101" s="311">
        <v>466537</v>
      </c>
      <c r="O101" s="311">
        <v>503353</v>
      </c>
      <c r="P101" s="311">
        <v>484060</v>
      </c>
      <c r="Q101" s="311">
        <v>484818</v>
      </c>
      <c r="R101" s="311">
        <v>507705</v>
      </c>
      <c r="S101" s="326">
        <v>544759</v>
      </c>
      <c r="T101" s="326">
        <v>550633</v>
      </c>
      <c r="U101" s="326">
        <v>587371</v>
      </c>
      <c r="V101" s="326">
        <v>518298</v>
      </c>
      <c r="W101" s="326">
        <v>563268</v>
      </c>
      <c r="X101" s="326">
        <v>537356</v>
      </c>
      <c r="Y101" s="326">
        <v>588755</v>
      </c>
      <c r="Z101" s="326">
        <v>568355</v>
      </c>
      <c r="AA101" s="326">
        <v>504171</v>
      </c>
      <c r="AB101" s="326">
        <v>526331</v>
      </c>
      <c r="AC101" s="326">
        <v>482029</v>
      </c>
      <c r="AD101" s="326">
        <v>482477</v>
      </c>
      <c r="AE101" s="326">
        <v>467906</v>
      </c>
      <c r="AF101" s="326">
        <v>448181</v>
      </c>
    </row>
    <row r="102" spans="1:32">
      <c r="A102" s="311">
        <v>381</v>
      </c>
      <c r="B102" s="311" t="s">
        <v>119</v>
      </c>
      <c r="C102" s="311">
        <v>92616</v>
      </c>
      <c r="D102" s="311">
        <v>99012</v>
      </c>
      <c r="E102" s="311">
        <v>98649</v>
      </c>
      <c r="F102" s="311">
        <v>110090</v>
      </c>
      <c r="G102" s="311">
        <v>112395</v>
      </c>
      <c r="H102" s="311">
        <v>123498</v>
      </c>
      <c r="I102" s="311">
        <v>125870</v>
      </c>
      <c r="J102" s="311">
        <v>122813</v>
      </c>
      <c r="K102" s="311">
        <v>128187</v>
      </c>
      <c r="L102" s="311">
        <v>122967</v>
      </c>
      <c r="M102" s="311">
        <v>127771</v>
      </c>
      <c r="N102" s="311">
        <v>113669</v>
      </c>
      <c r="O102" s="311">
        <v>120325</v>
      </c>
      <c r="P102" s="311">
        <v>117496</v>
      </c>
      <c r="Q102" s="311">
        <v>125280</v>
      </c>
      <c r="R102" s="311">
        <v>125927</v>
      </c>
      <c r="S102" s="326">
        <v>137383</v>
      </c>
      <c r="T102" s="326">
        <v>138755</v>
      </c>
      <c r="U102" s="326">
        <v>131491</v>
      </c>
      <c r="V102" s="326">
        <v>112847</v>
      </c>
      <c r="W102" s="326">
        <v>126029</v>
      </c>
      <c r="X102" s="326">
        <v>140956</v>
      </c>
      <c r="Y102" s="326">
        <v>156230</v>
      </c>
      <c r="Z102" s="326">
        <v>154714</v>
      </c>
      <c r="AA102" s="326">
        <v>156238</v>
      </c>
      <c r="AB102" s="326">
        <v>170577</v>
      </c>
      <c r="AC102" s="326">
        <v>157313</v>
      </c>
      <c r="AD102" s="326">
        <v>162202</v>
      </c>
      <c r="AE102" s="326">
        <v>157190</v>
      </c>
      <c r="AF102" s="326">
        <v>154897</v>
      </c>
    </row>
    <row r="103" spans="1:32">
      <c r="A103" s="311">
        <v>382</v>
      </c>
      <c r="B103" s="311" t="s">
        <v>120</v>
      </c>
      <c r="C103" s="311">
        <v>141546</v>
      </c>
      <c r="D103" s="311">
        <v>142298</v>
      </c>
      <c r="E103" s="311">
        <v>146809</v>
      </c>
      <c r="F103" s="311">
        <v>132534</v>
      </c>
      <c r="G103" s="311">
        <v>142120</v>
      </c>
      <c r="H103" s="311">
        <v>162759</v>
      </c>
      <c r="I103" s="311">
        <v>154788</v>
      </c>
      <c r="J103" s="311">
        <v>150056</v>
      </c>
      <c r="K103" s="311">
        <v>145419</v>
      </c>
      <c r="L103" s="311">
        <v>134139</v>
      </c>
      <c r="M103" s="311">
        <v>131361</v>
      </c>
      <c r="N103" s="311">
        <v>119453</v>
      </c>
      <c r="O103" s="311">
        <v>120976</v>
      </c>
      <c r="P103" s="311">
        <v>117434</v>
      </c>
      <c r="Q103" s="311">
        <v>120147</v>
      </c>
      <c r="R103" s="311">
        <v>131806</v>
      </c>
      <c r="S103" s="326">
        <v>131755</v>
      </c>
      <c r="T103" s="326">
        <v>126449</v>
      </c>
      <c r="U103" s="326">
        <v>133865</v>
      </c>
      <c r="V103" s="326">
        <v>120572</v>
      </c>
      <c r="W103" s="326">
        <v>106294</v>
      </c>
      <c r="X103" s="326">
        <v>109131</v>
      </c>
      <c r="Y103" s="326">
        <v>129491</v>
      </c>
      <c r="Z103" s="326">
        <v>126335</v>
      </c>
      <c r="AA103" s="326">
        <v>142628</v>
      </c>
      <c r="AB103" s="326">
        <v>137550</v>
      </c>
      <c r="AC103" s="326">
        <v>135072</v>
      </c>
      <c r="AD103" s="326">
        <v>142742</v>
      </c>
      <c r="AE103" s="326">
        <v>151292</v>
      </c>
      <c r="AF103" s="326">
        <v>151886</v>
      </c>
    </row>
    <row r="104" spans="1:32">
      <c r="A104" s="311">
        <v>4</v>
      </c>
      <c r="B104" s="311" t="s">
        <v>121</v>
      </c>
      <c r="C104" s="311">
        <v>994875</v>
      </c>
      <c r="D104" s="311">
        <v>1026170</v>
      </c>
      <c r="E104" s="311">
        <v>1011982</v>
      </c>
      <c r="F104" s="311">
        <v>1065241</v>
      </c>
      <c r="G104" s="311">
        <v>1067459</v>
      </c>
      <c r="H104" s="311">
        <v>1119763</v>
      </c>
      <c r="I104" s="311">
        <v>1169297</v>
      </c>
      <c r="J104" s="311">
        <v>1149380</v>
      </c>
      <c r="K104" s="311">
        <v>1114850</v>
      </c>
      <c r="L104" s="311">
        <v>1144873</v>
      </c>
      <c r="M104" s="311">
        <v>1154821</v>
      </c>
      <c r="N104" s="311">
        <v>1091924</v>
      </c>
      <c r="O104" s="311">
        <v>1122519</v>
      </c>
      <c r="P104" s="311">
        <v>1119402</v>
      </c>
      <c r="Q104" s="311">
        <v>1139710</v>
      </c>
      <c r="R104" s="311">
        <v>1151471</v>
      </c>
      <c r="S104" s="326">
        <v>1152215</v>
      </c>
      <c r="T104" s="326">
        <v>1137424</v>
      </c>
      <c r="U104" s="326">
        <v>1119862</v>
      </c>
      <c r="V104" s="326">
        <v>1046972</v>
      </c>
      <c r="W104" s="326">
        <v>1084258</v>
      </c>
      <c r="X104" s="326">
        <v>1047551</v>
      </c>
      <c r="Y104" s="326">
        <v>1058510</v>
      </c>
      <c r="Z104" s="326">
        <v>1071429</v>
      </c>
      <c r="AA104" s="326">
        <v>1056034</v>
      </c>
      <c r="AB104" s="326">
        <v>1038873</v>
      </c>
      <c r="AC104" s="326">
        <v>1082301</v>
      </c>
      <c r="AD104" s="326">
        <v>1143634</v>
      </c>
      <c r="AE104" s="326">
        <v>1127143</v>
      </c>
      <c r="AF104" s="326">
        <v>1123774</v>
      </c>
    </row>
    <row r="105" spans="1:32">
      <c r="A105" s="311">
        <v>213</v>
      </c>
      <c r="B105" s="311" t="s">
        <v>225</v>
      </c>
      <c r="C105" s="311">
        <v>155125</v>
      </c>
      <c r="D105" s="311">
        <v>148931</v>
      </c>
      <c r="E105" s="311">
        <v>146891</v>
      </c>
      <c r="F105" s="311">
        <v>153695</v>
      </c>
      <c r="G105" s="311">
        <v>164770</v>
      </c>
      <c r="H105" s="311">
        <v>170426</v>
      </c>
      <c r="I105" s="311">
        <v>150093</v>
      </c>
      <c r="J105" s="311">
        <v>144070</v>
      </c>
      <c r="K105" s="311">
        <v>158083</v>
      </c>
      <c r="L105" s="311">
        <v>175004</v>
      </c>
      <c r="M105" s="311">
        <v>187900</v>
      </c>
      <c r="N105" s="311">
        <v>157942</v>
      </c>
      <c r="O105" s="311">
        <v>164029</v>
      </c>
      <c r="P105" s="311">
        <v>166816</v>
      </c>
      <c r="Q105" s="311">
        <v>160796</v>
      </c>
      <c r="R105" s="311">
        <v>156990</v>
      </c>
      <c r="S105" s="326">
        <v>155805</v>
      </c>
      <c r="T105" s="326">
        <v>157589</v>
      </c>
      <c r="U105" s="326">
        <v>148576</v>
      </c>
      <c r="V105" s="326">
        <v>140011</v>
      </c>
      <c r="W105" s="326">
        <v>143459</v>
      </c>
      <c r="X105" s="326">
        <v>124340</v>
      </c>
      <c r="Y105" s="326">
        <v>126584</v>
      </c>
      <c r="Z105" s="326">
        <v>133098</v>
      </c>
      <c r="AA105" s="326">
        <v>120436</v>
      </c>
      <c r="AB105" s="326">
        <v>126137</v>
      </c>
      <c r="AC105" s="326">
        <v>123439</v>
      </c>
      <c r="AD105" s="326">
        <v>123485</v>
      </c>
      <c r="AE105" s="326">
        <v>122376</v>
      </c>
      <c r="AF105" s="326">
        <v>127488</v>
      </c>
    </row>
    <row r="106" spans="1:32">
      <c r="A106" s="311">
        <v>215</v>
      </c>
      <c r="B106" s="311" t="s">
        <v>226</v>
      </c>
      <c r="C106" s="311">
        <v>246629</v>
      </c>
      <c r="D106" s="311">
        <v>241480</v>
      </c>
      <c r="E106" s="311">
        <v>253686</v>
      </c>
      <c r="F106" s="311">
        <v>262111</v>
      </c>
      <c r="G106" s="311">
        <v>265549</v>
      </c>
      <c r="H106" s="311">
        <v>275818</v>
      </c>
      <c r="I106" s="311">
        <v>332492</v>
      </c>
      <c r="J106" s="311">
        <v>321591</v>
      </c>
      <c r="K106" s="311">
        <v>281488</v>
      </c>
      <c r="L106" s="311">
        <v>286350</v>
      </c>
      <c r="M106" s="311">
        <v>277309</v>
      </c>
      <c r="N106" s="311">
        <v>265691</v>
      </c>
      <c r="O106" s="311">
        <v>280671</v>
      </c>
      <c r="P106" s="311">
        <v>279349</v>
      </c>
      <c r="Q106" s="311">
        <v>280830</v>
      </c>
      <c r="R106" s="311">
        <v>285156</v>
      </c>
      <c r="S106" s="326">
        <v>271909</v>
      </c>
      <c r="T106" s="326">
        <v>273722</v>
      </c>
      <c r="U106" s="326">
        <v>266788</v>
      </c>
      <c r="V106" s="326">
        <v>251471</v>
      </c>
      <c r="W106" s="326">
        <v>258788</v>
      </c>
      <c r="X106" s="326">
        <v>249864</v>
      </c>
      <c r="Y106" s="326">
        <v>254451</v>
      </c>
      <c r="Z106" s="326">
        <v>266987</v>
      </c>
      <c r="AA106" s="326">
        <v>257055</v>
      </c>
      <c r="AB106" s="326">
        <v>266074</v>
      </c>
      <c r="AC106" s="326">
        <v>270755</v>
      </c>
      <c r="AD106" s="326">
        <v>280160</v>
      </c>
      <c r="AE106" s="326">
        <v>282398</v>
      </c>
      <c r="AF106" s="326">
        <v>274971</v>
      </c>
    </row>
    <row r="107" spans="1:32">
      <c r="A107" s="311">
        <v>218</v>
      </c>
      <c r="B107" s="311" t="s">
        <v>122</v>
      </c>
      <c r="C107" s="311">
        <v>180843</v>
      </c>
      <c r="D107" s="311">
        <v>197104</v>
      </c>
      <c r="E107" s="311">
        <v>182303</v>
      </c>
      <c r="F107" s="311">
        <v>189881</v>
      </c>
      <c r="G107" s="311">
        <v>193199</v>
      </c>
      <c r="H107" s="311">
        <v>205983</v>
      </c>
      <c r="I107" s="311">
        <v>202038</v>
      </c>
      <c r="J107" s="311">
        <v>205353</v>
      </c>
      <c r="K107" s="311">
        <v>202880</v>
      </c>
      <c r="L107" s="311">
        <v>207547</v>
      </c>
      <c r="M107" s="311">
        <v>205099</v>
      </c>
      <c r="N107" s="311">
        <v>191054</v>
      </c>
      <c r="O107" s="311">
        <v>203795</v>
      </c>
      <c r="P107" s="311">
        <v>200708</v>
      </c>
      <c r="Q107" s="311">
        <v>209521</v>
      </c>
      <c r="R107" s="311">
        <v>210292</v>
      </c>
      <c r="S107" s="326">
        <v>216416</v>
      </c>
      <c r="T107" s="326">
        <v>213987</v>
      </c>
      <c r="U107" s="326">
        <v>218080</v>
      </c>
      <c r="V107" s="326">
        <v>198886</v>
      </c>
      <c r="W107" s="326">
        <v>206912</v>
      </c>
      <c r="X107" s="326">
        <v>204539</v>
      </c>
      <c r="Y107" s="326">
        <v>196869</v>
      </c>
      <c r="Z107" s="326">
        <v>208669</v>
      </c>
      <c r="AA107" s="326">
        <v>212353</v>
      </c>
      <c r="AB107" s="326">
        <v>217093</v>
      </c>
      <c r="AC107" s="326">
        <v>211797</v>
      </c>
      <c r="AD107" s="326">
        <v>225322</v>
      </c>
      <c r="AE107" s="326">
        <v>225510</v>
      </c>
      <c r="AF107" s="326">
        <v>227408</v>
      </c>
    </row>
    <row r="108" spans="1:32">
      <c r="A108" s="311">
        <v>220</v>
      </c>
      <c r="B108" s="311" t="s">
        <v>123</v>
      </c>
      <c r="C108" s="311">
        <v>169010</v>
      </c>
      <c r="D108" s="311">
        <v>175082</v>
      </c>
      <c r="E108" s="311">
        <v>175629</v>
      </c>
      <c r="F108" s="311">
        <v>181702</v>
      </c>
      <c r="G108" s="311">
        <v>181781</v>
      </c>
      <c r="H108" s="311">
        <v>183174</v>
      </c>
      <c r="I108" s="311">
        <v>198314</v>
      </c>
      <c r="J108" s="311">
        <v>192512</v>
      </c>
      <c r="K108" s="311">
        <v>186314</v>
      </c>
      <c r="L108" s="311">
        <v>182250</v>
      </c>
      <c r="M108" s="311">
        <v>183773</v>
      </c>
      <c r="N108" s="311">
        <v>177918</v>
      </c>
      <c r="O108" s="311">
        <v>184968</v>
      </c>
      <c r="P108" s="311">
        <v>183894</v>
      </c>
      <c r="Q108" s="311">
        <v>191532</v>
      </c>
      <c r="R108" s="311">
        <v>196488</v>
      </c>
      <c r="S108" s="326">
        <v>189808</v>
      </c>
      <c r="T108" s="326">
        <v>191145</v>
      </c>
      <c r="U108" s="326">
        <v>187998</v>
      </c>
      <c r="V108" s="326">
        <v>180253</v>
      </c>
      <c r="W108" s="326">
        <v>180519</v>
      </c>
      <c r="X108" s="326">
        <v>181298</v>
      </c>
      <c r="Y108" s="326">
        <v>191706</v>
      </c>
      <c r="Z108" s="326">
        <v>188340</v>
      </c>
      <c r="AA108" s="326">
        <v>177465</v>
      </c>
      <c r="AB108" s="326">
        <v>170582</v>
      </c>
      <c r="AC108" s="326">
        <v>185512</v>
      </c>
      <c r="AD108" s="326">
        <v>205129</v>
      </c>
      <c r="AE108" s="326">
        <v>211310</v>
      </c>
      <c r="AF108" s="326">
        <v>202862</v>
      </c>
    </row>
    <row r="109" spans="1:32">
      <c r="A109" s="311">
        <v>228</v>
      </c>
      <c r="B109" s="311" t="s">
        <v>227</v>
      </c>
      <c r="C109" s="311">
        <v>189453</v>
      </c>
      <c r="D109" s="311">
        <v>203643</v>
      </c>
      <c r="E109" s="311">
        <v>191177</v>
      </c>
      <c r="F109" s="311">
        <v>212968</v>
      </c>
      <c r="G109" s="311">
        <v>197214</v>
      </c>
      <c r="H109" s="311">
        <v>216472</v>
      </c>
      <c r="I109" s="311">
        <v>218057</v>
      </c>
      <c r="J109" s="311">
        <v>217965</v>
      </c>
      <c r="K109" s="311">
        <v>219302</v>
      </c>
      <c r="L109" s="311">
        <v>228856</v>
      </c>
      <c r="M109" s="311">
        <v>234667</v>
      </c>
      <c r="N109" s="311">
        <v>235756</v>
      </c>
      <c r="O109" s="311">
        <v>222445</v>
      </c>
      <c r="P109" s="311">
        <v>222169</v>
      </c>
      <c r="Q109" s="311">
        <v>231043</v>
      </c>
      <c r="R109" s="311">
        <v>235931</v>
      </c>
      <c r="S109" s="326">
        <v>254101</v>
      </c>
      <c r="T109" s="326">
        <v>237369</v>
      </c>
      <c r="U109" s="326">
        <v>236830</v>
      </c>
      <c r="V109" s="326">
        <v>223003</v>
      </c>
      <c r="W109" s="326">
        <v>238588</v>
      </c>
      <c r="X109" s="326">
        <v>227761</v>
      </c>
      <c r="Y109" s="326">
        <v>229367</v>
      </c>
      <c r="Z109" s="326">
        <v>217035</v>
      </c>
      <c r="AA109" s="326">
        <v>231763</v>
      </c>
      <c r="AB109" s="326">
        <v>201846</v>
      </c>
      <c r="AC109" s="326">
        <v>232581</v>
      </c>
      <c r="AD109" s="326">
        <v>250008</v>
      </c>
      <c r="AE109" s="326">
        <v>227864</v>
      </c>
      <c r="AF109" s="326">
        <v>234651</v>
      </c>
    </row>
    <row r="110" spans="1:32">
      <c r="A110" s="311">
        <v>365</v>
      </c>
      <c r="B110" s="311" t="s">
        <v>228</v>
      </c>
      <c r="C110" s="311">
        <v>53815</v>
      </c>
      <c r="D110" s="311">
        <v>59930</v>
      </c>
      <c r="E110" s="311">
        <v>62296</v>
      </c>
      <c r="F110" s="311">
        <v>64884</v>
      </c>
      <c r="G110" s="311">
        <v>64946</v>
      </c>
      <c r="H110" s="311">
        <v>67890</v>
      </c>
      <c r="I110" s="311">
        <v>68303</v>
      </c>
      <c r="J110" s="311">
        <v>67889</v>
      </c>
      <c r="K110" s="311">
        <v>66783</v>
      </c>
      <c r="L110" s="311">
        <v>64866</v>
      </c>
      <c r="M110" s="311">
        <v>66073</v>
      </c>
      <c r="N110" s="311">
        <v>63563</v>
      </c>
      <c r="O110" s="311">
        <v>66611</v>
      </c>
      <c r="P110" s="311">
        <v>66466</v>
      </c>
      <c r="Q110" s="311">
        <v>65988</v>
      </c>
      <c r="R110" s="311">
        <v>66614</v>
      </c>
      <c r="S110" s="326">
        <v>64176</v>
      </c>
      <c r="T110" s="326">
        <v>63612</v>
      </c>
      <c r="U110" s="326">
        <v>61590</v>
      </c>
      <c r="V110" s="326">
        <v>53348</v>
      </c>
      <c r="W110" s="326">
        <v>55992</v>
      </c>
      <c r="X110" s="326">
        <v>59749</v>
      </c>
      <c r="Y110" s="326">
        <v>59533</v>
      </c>
      <c r="Z110" s="326">
        <v>57300</v>
      </c>
      <c r="AA110" s="326">
        <v>56962</v>
      </c>
      <c r="AB110" s="326">
        <v>57141</v>
      </c>
      <c r="AC110" s="326">
        <v>58217</v>
      </c>
      <c r="AD110" s="326">
        <v>59530</v>
      </c>
      <c r="AE110" s="326">
        <v>57685</v>
      </c>
      <c r="AF110" s="326">
        <v>56394</v>
      </c>
    </row>
    <row r="111" spans="1:32">
      <c r="A111" s="311">
        <v>5</v>
      </c>
      <c r="B111" s="311" t="s">
        <v>124</v>
      </c>
      <c r="C111" s="311">
        <v>2517328</v>
      </c>
      <c r="D111" s="311">
        <v>2586757</v>
      </c>
      <c r="E111" s="311">
        <v>2642134</v>
      </c>
      <c r="F111" s="311">
        <v>2615806</v>
      </c>
      <c r="G111" s="311">
        <v>2557534</v>
      </c>
      <c r="H111" s="311">
        <v>2633951</v>
      </c>
      <c r="I111" s="311">
        <v>2705805</v>
      </c>
      <c r="J111" s="311">
        <v>2659852</v>
      </c>
      <c r="K111" s="311">
        <v>2558071</v>
      </c>
      <c r="L111" s="311">
        <v>2463080</v>
      </c>
      <c r="M111" s="311">
        <v>2504580</v>
      </c>
      <c r="N111" s="311">
        <v>2325822</v>
      </c>
      <c r="O111" s="311">
        <v>2379493</v>
      </c>
      <c r="P111" s="311">
        <v>2389845</v>
      </c>
      <c r="Q111" s="311">
        <v>2469540</v>
      </c>
      <c r="R111" s="311">
        <v>2491877</v>
      </c>
      <c r="S111" s="326">
        <v>2473987</v>
      </c>
      <c r="T111" s="326">
        <v>2460607</v>
      </c>
      <c r="U111" s="326">
        <v>2537977</v>
      </c>
      <c r="V111" s="326">
        <v>2212351</v>
      </c>
      <c r="W111" s="326">
        <v>2401323</v>
      </c>
      <c r="X111" s="326">
        <v>2383843</v>
      </c>
      <c r="Y111" s="326">
        <v>2369876</v>
      </c>
      <c r="Z111" s="326">
        <v>2468464</v>
      </c>
      <c r="AA111" s="326">
        <v>2479193</v>
      </c>
      <c r="AB111" s="326">
        <v>2480926</v>
      </c>
      <c r="AC111" s="326">
        <v>2520304</v>
      </c>
      <c r="AD111" s="326">
        <v>2547579</v>
      </c>
      <c r="AE111" s="326">
        <v>2540318</v>
      </c>
      <c r="AF111" s="326">
        <v>2464935</v>
      </c>
    </row>
    <row r="112" spans="1:32">
      <c r="A112" s="311">
        <v>201</v>
      </c>
      <c r="B112" s="311" t="s">
        <v>229</v>
      </c>
      <c r="C112" s="311">
        <v>2332056</v>
      </c>
      <c r="D112" s="311">
        <v>2407626</v>
      </c>
      <c r="E112" s="311">
        <v>2458061</v>
      </c>
      <c r="F112" s="311">
        <v>2422867</v>
      </c>
      <c r="G112" s="311">
        <v>2368457</v>
      </c>
      <c r="H112" s="311">
        <v>2425847</v>
      </c>
      <c r="I112" s="311">
        <v>2493631</v>
      </c>
      <c r="J112" s="311">
        <v>2451154</v>
      </c>
      <c r="K112" s="311">
        <v>2349811</v>
      </c>
      <c r="L112" s="311">
        <v>2263315</v>
      </c>
      <c r="M112" s="311">
        <v>2296802</v>
      </c>
      <c r="N112" s="311">
        <v>2126276</v>
      </c>
      <c r="O112" s="311">
        <v>2173036</v>
      </c>
      <c r="P112" s="311">
        <v>2178489</v>
      </c>
      <c r="Q112" s="311">
        <v>2247277</v>
      </c>
      <c r="R112" s="311">
        <v>2273844</v>
      </c>
      <c r="S112" s="326">
        <v>2259806</v>
      </c>
      <c r="T112" s="326">
        <v>2249621</v>
      </c>
      <c r="U112" s="326">
        <v>2329984</v>
      </c>
      <c r="V112" s="326">
        <v>2024489</v>
      </c>
      <c r="W112" s="326">
        <v>2197773</v>
      </c>
      <c r="X112" s="326">
        <v>2181271</v>
      </c>
      <c r="Y112" s="326">
        <v>2169169</v>
      </c>
      <c r="Z112" s="326">
        <v>2258283</v>
      </c>
      <c r="AA112" s="326">
        <v>2273593</v>
      </c>
      <c r="AB112" s="326">
        <v>2282471</v>
      </c>
      <c r="AC112" s="326">
        <v>2305926</v>
      </c>
      <c r="AD112" s="326">
        <v>2324469</v>
      </c>
      <c r="AE112" s="326">
        <v>2313450</v>
      </c>
      <c r="AF112" s="326">
        <v>2243971</v>
      </c>
    </row>
    <row r="113" spans="1:32">
      <c r="A113" s="311">
        <v>442</v>
      </c>
      <c r="B113" s="311" t="s">
        <v>125</v>
      </c>
      <c r="C113" s="311">
        <v>34087</v>
      </c>
      <c r="D113" s="311">
        <v>34702</v>
      </c>
      <c r="E113" s="311">
        <v>33071</v>
      </c>
      <c r="F113" s="311">
        <v>33288</v>
      </c>
      <c r="G113" s="311">
        <v>36424</v>
      </c>
      <c r="H113" s="311">
        <v>37351</v>
      </c>
      <c r="I113" s="311">
        <v>38949</v>
      </c>
      <c r="J113" s="311">
        <v>37664</v>
      </c>
      <c r="K113" s="311">
        <v>39225</v>
      </c>
      <c r="L113" s="311">
        <v>36808</v>
      </c>
      <c r="M113" s="311">
        <v>37607</v>
      </c>
      <c r="N113" s="311">
        <v>33322</v>
      </c>
      <c r="O113" s="311">
        <v>35404</v>
      </c>
      <c r="P113" s="311">
        <v>36364</v>
      </c>
      <c r="Q113" s="311">
        <v>40121</v>
      </c>
      <c r="R113" s="311">
        <v>41780</v>
      </c>
      <c r="S113" s="326">
        <v>40997</v>
      </c>
      <c r="T113" s="326">
        <v>38735</v>
      </c>
      <c r="U113" s="326">
        <v>36952</v>
      </c>
      <c r="V113" s="326">
        <v>32094</v>
      </c>
      <c r="W113" s="326">
        <v>30894</v>
      </c>
      <c r="X113" s="326">
        <v>29243</v>
      </c>
      <c r="Y113" s="326">
        <v>31855</v>
      </c>
      <c r="Z113" s="326">
        <v>31896</v>
      </c>
      <c r="AA113" s="326">
        <v>30233</v>
      </c>
      <c r="AB113" s="326">
        <v>28396</v>
      </c>
      <c r="AC113" s="326">
        <v>30890</v>
      </c>
      <c r="AD113" s="326">
        <v>31085</v>
      </c>
      <c r="AE113" s="326">
        <v>31754</v>
      </c>
      <c r="AF113" s="326">
        <v>31663</v>
      </c>
    </row>
    <row r="114" spans="1:32">
      <c r="A114" s="311">
        <v>443</v>
      </c>
      <c r="B114" s="311" t="s">
        <v>126</v>
      </c>
      <c r="C114" s="311">
        <v>119234</v>
      </c>
      <c r="D114" s="311">
        <v>112919</v>
      </c>
      <c r="E114" s="311">
        <v>116586</v>
      </c>
      <c r="F114" s="311">
        <v>121330</v>
      </c>
      <c r="G114" s="311">
        <v>117777</v>
      </c>
      <c r="H114" s="311">
        <v>134092</v>
      </c>
      <c r="I114" s="311">
        <v>138429</v>
      </c>
      <c r="J114" s="311">
        <v>134139</v>
      </c>
      <c r="K114" s="311">
        <v>132265</v>
      </c>
      <c r="L114" s="311">
        <v>126341</v>
      </c>
      <c r="M114" s="311">
        <v>131723</v>
      </c>
      <c r="N114" s="311">
        <v>129397</v>
      </c>
      <c r="O114" s="311">
        <v>133666</v>
      </c>
      <c r="P114" s="311">
        <v>138309</v>
      </c>
      <c r="Q114" s="311">
        <v>145350</v>
      </c>
      <c r="R114" s="311">
        <v>139413</v>
      </c>
      <c r="S114" s="326">
        <v>139300</v>
      </c>
      <c r="T114" s="326">
        <v>139803</v>
      </c>
      <c r="U114" s="326">
        <v>139145</v>
      </c>
      <c r="V114" s="326">
        <v>124751</v>
      </c>
      <c r="W114" s="326">
        <v>142714</v>
      </c>
      <c r="X114" s="326">
        <v>144120</v>
      </c>
      <c r="Y114" s="326">
        <v>141149</v>
      </c>
      <c r="Z114" s="326">
        <v>149449</v>
      </c>
      <c r="AA114" s="326">
        <v>146429</v>
      </c>
      <c r="AB114" s="326">
        <v>138720</v>
      </c>
      <c r="AC114" s="326">
        <v>152275</v>
      </c>
      <c r="AD114" s="326">
        <v>159505</v>
      </c>
      <c r="AE114" s="326">
        <v>162296</v>
      </c>
      <c r="AF114" s="326">
        <v>157997</v>
      </c>
    </row>
    <row r="115" spans="1:32">
      <c r="A115" s="311">
        <v>446</v>
      </c>
      <c r="B115" s="311" t="s">
        <v>230</v>
      </c>
      <c r="C115" s="311">
        <v>31951</v>
      </c>
      <c r="D115" s="311">
        <v>31510</v>
      </c>
      <c r="E115" s="311">
        <v>34416</v>
      </c>
      <c r="F115" s="311">
        <v>38321</v>
      </c>
      <c r="G115" s="311">
        <v>34876</v>
      </c>
      <c r="H115" s="311">
        <v>36661</v>
      </c>
      <c r="I115" s="311">
        <v>34796</v>
      </c>
      <c r="J115" s="311">
        <v>36895</v>
      </c>
      <c r="K115" s="311">
        <v>36770</v>
      </c>
      <c r="L115" s="311">
        <v>36616</v>
      </c>
      <c r="M115" s="311">
        <v>38448</v>
      </c>
      <c r="N115" s="311">
        <v>36827</v>
      </c>
      <c r="O115" s="311">
        <v>37387</v>
      </c>
      <c r="P115" s="311">
        <v>36683</v>
      </c>
      <c r="Q115" s="311">
        <v>36792</v>
      </c>
      <c r="R115" s="311">
        <v>36840</v>
      </c>
      <c r="S115" s="326">
        <v>33884</v>
      </c>
      <c r="T115" s="326">
        <v>32448</v>
      </c>
      <c r="U115" s="326">
        <v>31896</v>
      </c>
      <c r="V115" s="326">
        <v>31017</v>
      </c>
      <c r="W115" s="326">
        <v>29942</v>
      </c>
      <c r="X115" s="326">
        <v>29209</v>
      </c>
      <c r="Y115" s="326">
        <v>27703</v>
      </c>
      <c r="Z115" s="326">
        <v>28836</v>
      </c>
      <c r="AA115" s="326">
        <v>28938</v>
      </c>
      <c r="AB115" s="326">
        <v>31339</v>
      </c>
      <c r="AC115" s="326">
        <v>31213</v>
      </c>
      <c r="AD115" s="326">
        <v>32520</v>
      </c>
      <c r="AE115" s="326">
        <v>32818</v>
      </c>
      <c r="AF115" s="326">
        <v>31304</v>
      </c>
    </row>
    <row r="116" spans="1:32">
      <c r="A116" s="311">
        <v>6</v>
      </c>
      <c r="B116" s="311" t="s">
        <v>127</v>
      </c>
      <c r="C116" s="311">
        <v>891486</v>
      </c>
      <c r="D116" s="311">
        <v>944131</v>
      </c>
      <c r="E116" s="311">
        <v>926151</v>
      </c>
      <c r="F116" s="311">
        <v>983577</v>
      </c>
      <c r="G116" s="311">
        <v>997879</v>
      </c>
      <c r="H116" s="311">
        <v>1068513</v>
      </c>
      <c r="I116" s="311">
        <v>1080117</v>
      </c>
      <c r="J116" s="311">
        <v>1055069</v>
      </c>
      <c r="K116" s="311">
        <v>1037989</v>
      </c>
      <c r="L116" s="311">
        <v>1067910</v>
      </c>
      <c r="M116" s="311">
        <v>1070674</v>
      </c>
      <c r="N116" s="311">
        <v>955240</v>
      </c>
      <c r="O116" s="311">
        <v>998139</v>
      </c>
      <c r="P116" s="311">
        <v>972163</v>
      </c>
      <c r="Q116" s="311">
        <v>978327</v>
      </c>
      <c r="R116" s="311">
        <v>964725</v>
      </c>
      <c r="S116" s="326">
        <v>956673</v>
      </c>
      <c r="T116" s="326">
        <v>948344</v>
      </c>
      <c r="U116" s="326">
        <v>913673</v>
      </c>
      <c r="V116" s="326">
        <v>861677</v>
      </c>
      <c r="W116" s="326">
        <v>908916</v>
      </c>
      <c r="X116" s="326">
        <v>914581</v>
      </c>
      <c r="Y116" s="326">
        <v>937064</v>
      </c>
      <c r="Z116" s="326">
        <v>916600</v>
      </c>
      <c r="AA116" s="326">
        <v>933764</v>
      </c>
      <c r="AB116" s="326">
        <v>944179</v>
      </c>
      <c r="AC116" s="326">
        <v>952301</v>
      </c>
      <c r="AD116" s="326">
        <v>998217</v>
      </c>
      <c r="AE116" s="326">
        <v>1013339</v>
      </c>
      <c r="AF116" s="326">
        <v>994376</v>
      </c>
    </row>
    <row r="117" spans="1:32">
      <c r="A117" s="311">
        <v>208</v>
      </c>
      <c r="B117" s="311" t="s">
        <v>128</v>
      </c>
      <c r="C117" s="311">
        <v>130906</v>
      </c>
      <c r="D117" s="311">
        <v>131743</v>
      </c>
      <c r="E117" s="311">
        <v>130567</v>
      </c>
      <c r="F117" s="311">
        <v>144988</v>
      </c>
      <c r="G117" s="311">
        <v>150153</v>
      </c>
      <c r="H117" s="311">
        <v>162106</v>
      </c>
      <c r="I117" s="311">
        <v>163661</v>
      </c>
      <c r="J117" s="311">
        <v>151371</v>
      </c>
      <c r="K117" s="311">
        <v>147598</v>
      </c>
      <c r="L117" s="311">
        <v>185959</v>
      </c>
      <c r="M117" s="311">
        <v>158959</v>
      </c>
      <c r="N117" s="311">
        <v>134080</v>
      </c>
      <c r="O117" s="311">
        <v>114862</v>
      </c>
      <c r="P117" s="311">
        <v>106362</v>
      </c>
      <c r="Q117" s="311">
        <v>111270</v>
      </c>
      <c r="R117" s="311">
        <v>119207</v>
      </c>
      <c r="S117" s="326">
        <v>130182</v>
      </c>
      <c r="T117" s="326">
        <v>129167</v>
      </c>
      <c r="U117" s="326">
        <v>125843</v>
      </c>
      <c r="V117" s="326">
        <v>120952</v>
      </c>
      <c r="W117" s="326">
        <v>120510</v>
      </c>
      <c r="X117" s="326">
        <v>110523</v>
      </c>
      <c r="Y117" s="326">
        <v>113536</v>
      </c>
      <c r="Z117" s="326">
        <v>114655</v>
      </c>
      <c r="AA117" s="326">
        <v>134630</v>
      </c>
      <c r="AB117" s="326">
        <v>173321</v>
      </c>
      <c r="AC117" s="326">
        <v>135552</v>
      </c>
      <c r="AD117" s="326">
        <v>141012</v>
      </c>
      <c r="AE117" s="326">
        <v>165578</v>
      </c>
      <c r="AF117" s="326">
        <v>161907</v>
      </c>
    </row>
    <row r="118" spans="1:32">
      <c r="A118" s="311">
        <v>212</v>
      </c>
      <c r="B118" s="311" t="s">
        <v>129</v>
      </c>
      <c r="C118" s="311">
        <v>179332</v>
      </c>
      <c r="D118" s="311">
        <v>189822</v>
      </c>
      <c r="E118" s="311">
        <v>189135</v>
      </c>
      <c r="F118" s="311">
        <v>190623</v>
      </c>
      <c r="G118" s="311">
        <v>191794</v>
      </c>
      <c r="H118" s="311">
        <v>218251</v>
      </c>
      <c r="I118" s="311">
        <v>219406</v>
      </c>
      <c r="J118" s="311">
        <v>212608</v>
      </c>
      <c r="K118" s="311">
        <v>209053</v>
      </c>
      <c r="L118" s="311">
        <v>209259</v>
      </c>
      <c r="M118" s="311">
        <v>225494</v>
      </c>
      <c r="N118" s="311">
        <v>192456</v>
      </c>
      <c r="O118" s="311">
        <v>204512</v>
      </c>
      <c r="P118" s="311">
        <v>202233</v>
      </c>
      <c r="Q118" s="311">
        <v>205468</v>
      </c>
      <c r="R118" s="311">
        <v>200958</v>
      </c>
      <c r="S118" s="326">
        <v>190957</v>
      </c>
      <c r="T118" s="326">
        <v>183298</v>
      </c>
      <c r="U118" s="326">
        <v>176964</v>
      </c>
      <c r="V118" s="326">
        <v>179436</v>
      </c>
      <c r="W118" s="326">
        <v>197006</v>
      </c>
      <c r="X118" s="326">
        <v>201982</v>
      </c>
      <c r="Y118" s="326">
        <v>211663</v>
      </c>
      <c r="Z118" s="326">
        <v>212607</v>
      </c>
      <c r="AA118" s="326">
        <v>208645</v>
      </c>
      <c r="AB118" s="326">
        <v>216599</v>
      </c>
      <c r="AC118" s="326">
        <v>230625</v>
      </c>
      <c r="AD118" s="326">
        <v>243752</v>
      </c>
      <c r="AE118" s="326">
        <v>238621</v>
      </c>
      <c r="AF118" s="326">
        <v>239596</v>
      </c>
    </row>
    <row r="119" spans="1:32">
      <c r="A119" s="311">
        <v>227</v>
      </c>
      <c r="B119" s="311" t="s">
        <v>231</v>
      </c>
      <c r="C119" s="311">
        <v>122077</v>
      </c>
      <c r="D119" s="311">
        <v>129138</v>
      </c>
      <c r="E119" s="311">
        <v>131550</v>
      </c>
      <c r="F119" s="311">
        <v>136491</v>
      </c>
      <c r="G119" s="311">
        <v>139327</v>
      </c>
      <c r="H119" s="311">
        <v>148228</v>
      </c>
      <c r="I119" s="311">
        <v>146541</v>
      </c>
      <c r="J119" s="311">
        <v>144284</v>
      </c>
      <c r="K119" s="311">
        <v>137101</v>
      </c>
      <c r="L119" s="311">
        <v>131818</v>
      </c>
      <c r="M119" s="311">
        <v>143140</v>
      </c>
      <c r="N119" s="311">
        <v>133887</v>
      </c>
      <c r="O119" s="311">
        <v>140555</v>
      </c>
      <c r="P119" s="311">
        <v>134946</v>
      </c>
      <c r="Q119" s="311">
        <v>133933</v>
      </c>
      <c r="R119" s="311">
        <v>131643</v>
      </c>
      <c r="S119" s="326">
        <v>123594</v>
      </c>
      <c r="T119" s="326">
        <v>123172</v>
      </c>
      <c r="U119" s="326">
        <v>115722</v>
      </c>
      <c r="V119" s="326">
        <v>110521</v>
      </c>
      <c r="W119" s="326">
        <v>110094</v>
      </c>
      <c r="X119" s="326">
        <v>108218</v>
      </c>
      <c r="Y119" s="326">
        <v>112307</v>
      </c>
      <c r="Z119" s="326">
        <v>111890</v>
      </c>
      <c r="AA119" s="326">
        <v>109447</v>
      </c>
      <c r="AB119" s="326">
        <v>108070</v>
      </c>
      <c r="AC119" s="326">
        <v>108206</v>
      </c>
      <c r="AD119" s="326">
        <v>108008</v>
      </c>
      <c r="AE119" s="326">
        <v>110405</v>
      </c>
      <c r="AF119" s="326">
        <v>108294</v>
      </c>
    </row>
    <row r="120" spans="1:32">
      <c r="A120" s="311">
        <v>229</v>
      </c>
      <c r="B120" s="311" t="s">
        <v>232</v>
      </c>
      <c r="C120" s="311">
        <v>259729</v>
      </c>
      <c r="D120" s="311">
        <v>265644</v>
      </c>
      <c r="E120" s="311">
        <v>277672</v>
      </c>
      <c r="F120" s="311">
        <v>292965</v>
      </c>
      <c r="G120" s="311">
        <v>291537</v>
      </c>
      <c r="H120" s="311">
        <v>304969</v>
      </c>
      <c r="I120" s="311">
        <v>299721</v>
      </c>
      <c r="J120" s="311">
        <v>298747</v>
      </c>
      <c r="K120" s="311">
        <v>286096</v>
      </c>
      <c r="L120" s="311">
        <v>288340</v>
      </c>
      <c r="M120" s="311">
        <v>288776</v>
      </c>
      <c r="N120" s="311">
        <v>269401</v>
      </c>
      <c r="O120" s="311">
        <v>297551</v>
      </c>
      <c r="P120" s="311">
        <v>299212</v>
      </c>
      <c r="Q120" s="311">
        <v>299627</v>
      </c>
      <c r="R120" s="311">
        <v>296103</v>
      </c>
      <c r="S120" s="326">
        <v>304129</v>
      </c>
      <c r="T120" s="326">
        <v>302734</v>
      </c>
      <c r="U120" s="326">
        <v>302092</v>
      </c>
      <c r="V120" s="326">
        <v>268536</v>
      </c>
      <c r="W120" s="326">
        <v>287525</v>
      </c>
      <c r="X120" s="326">
        <v>300340</v>
      </c>
      <c r="Y120" s="326">
        <v>307999</v>
      </c>
      <c r="Z120" s="326">
        <v>300476</v>
      </c>
      <c r="AA120" s="326">
        <v>294553</v>
      </c>
      <c r="AB120" s="326">
        <v>297159</v>
      </c>
      <c r="AC120" s="326">
        <v>304066</v>
      </c>
      <c r="AD120" s="326">
        <v>313988</v>
      </c>
      <c r="AE120" s="326">
        <v>304776</v>
      </c>
      <c r="AF120" s="326">
        <v>302762</v>
      </c>
    </row>
    <row r="121" spans="1:32">
      <c r="A121" s="311">
        <v>464</v>
      </c>
      <c r="B121" s="311" t="s">
        <v>130</v>
      </c>
      <c r="C121" s="311">
        <v>97219</v>
      </c>
      <c r="D121" s="311">
        <v>93300</v>
      </c>
      <c r="E121" s="311">
        <v>87733</v>
      </c>
      <c r="F121" s="311">
        <v>104983</v>
      </c>
      <c r="G121" s="311">
        <v>110638</v>
      </c>
      <c r="H121" s="311">
        <v>115217</v>
      </c>
      <c r="I121" s="311">
        <v>121200</v>
      </c>
      <c r="J121" s="311">
        <v>127269</v>
      </c>
      <c r="K121" s="311">
        <v>134527</v>
      </c>
      <c r="L121" s="311">
        <v>134002</v>
      </c>
      <c r="M121" s="311">
        <v>134101</v>
      </c>
      <c r="N121" s="311">
        <v>113732</v>
      </c>
      <c r="O121" s="311">
        <v>124094</v>
      </c>
      <c r="P121" s="311">
        <v>116199</v>
      </c>
      <c r="Q121" s="311">
        <v>113010</v>
      </c>
      <c r="R121" s="311">
        <v>106910</v>
      </c>
      <c r="S121" s="326">
        <v>103136</v>
      </c>
      <c r="T121" s="326">
        <v>106353</v>
      </c>
      <c r="U121" s="326">
        <v>93933</v>
      </c>
      <c r="V121" s="326">
        <v>87056</v>
      </c>
      <c r="W121" s="326">
        <v>95805</v>
      </c>
      <c r="X121" s="326">
        <v>99522</v>
      </c>
      <c r="Y121" s="326">
        <v>98234</v>
      </c>
      <c r="Z121" s="326">
        <v>83446</v>
      </c>
      <c r="AA121" s="326">
        <v>89652</v>
      </c>
      <c r="AB121" s="326">
        <v>53283</v>
      </c>
      <c r="AC121" s="326">
        <v>73274</v>
      </c>
      <c r="AD121" s="326">
        <v>90814</v>
      </c>
      <c r="AE121" s="326">
        <v>92691</v>
      </c>
      <c r="AF121" s="326">
        <v>83517</v>
      </c>
    </row>
    <row r="122" spans="1:32">
      <c r="A122" s="311">
        <v>481</v>
      </c>
      <c r="B122" s="311" t="s">
        <v>131</v>
      </c>
      <c r="C122" s="311">
        <v>43486</v>
      </c>
      <c r="D122" s="311">
        <v>45795</v>
      </c>
      <c r="E122" s="311">
        <v>48320</v>
      </c>
      <c r="F122" s="311">
        <v>47890</v>
      </c>
      <c r="G122" s="311">
        <v>47044</v>
      </c>
      <c r="H122" s="311">
        <v>51744</v>
      </c>
      <c r="I122" s="311">
        <v>54536</v>
      </c>
      <c r="J122" s="311">
        <v>50109</v>
      </c>
      <c r="K122" s="311">
        <v>53558</v>
      </c>
      <c r="L122" s="311">
        <v>49227</v>
      </c>
      <c r="M122" s="311">
        <v>52758</v>
      </c>
      <c r="N122" s="311">
        <v>49044</v>
      </c>
      <c r="O122" s="311">
        <v>48144</v>
      </c>
      <c r="P122" s="311">
        <v>46950</v>
      </c>
      <c r="Q122" s="311">
        <v>48510</v>
      </c>
      <c r="R122" s="311">
        <v>47751</v>
      </c>
      <c r="S122" s="326">
        <v>44864</v>
      </c>
      <c r="T122" s="326">
        <v>45619</v>
      </c>
      <c r="U122" s="326">
        <v>42625</v>
      </c>
      <c r="V122" s="326">
        <v>39909</v>
      </c>
      <c r="W122" s="326">
        <v>40379</v>
      </c>
      <c r="X122" s="326">
        <v>38276</v>
      </c>
      <c r="Y122" s="326">
        <v>39049</v>
      </c>
      <c r="Z122" s="326">
        <v>39343</v>
      </c>
      <c r="AA122" s="326">
        <v>43635</v>
      </c>
      <c r="AB122" s="326">
        <v>43247</v>
      </c>
      <c r="AC122" s="326">
        <v>48552</v>
      </c>
      <c r="AD122" s="326">
        <v>47625</v>
      </c>
      <c r="AE122" s="326">
        <v>47846</v>
      </c>
      <c r="AF122" s="326">
        <v>47410</v>
      </c>
    </row>
    <row r="123" spans="1:32">
      <c r="A123" s="311">
        <v>501</v>
      </c>
      <c r="B123" s="311" t="s">
        <v>233</v>
      </c>
      <c r="C123" s="311">
        <v>58737</v>
      </c>
      <c r="D123" s="311">
        <v>88689</v>
      </c>
      <c r="E123" s="311">
        <v>61174</v>
      </c>
      <c r="F123" s="311">
        <v>65637</v>
      </c>
      <c r="G123" s="311">
        <v>67386</v>
      </c>
      <c r="H123" s="311">
        <v>67998</v>
      </c>
      <c r="I123" s="311">
        <v>75052</v>
      </c>
      <c r="J123" s="311">
        <v>70681</v>
      </c>
      <c r="K123" s="311">
        <v>70056</v>
      </c>
      <c r="L123" s="311">
        <v>69305</v>
      </c>
      <c r="M123" s="311">
        <v>67446</v>
      </c>
      <c r="N123" s="311">
        <v>62640</v>
      </c>
      <c r="O123" s="311">
        <v>68421</v>
      </c>
      <c r="P123" s="311">
        <v>66261</v>
      </c>
      <c r="Q123" s="311">
        <v>66509</v>
      </c>
      <c r="R123" s="311">
        <v>62153</v>
      </c>
      <c r="S123" s="326">
        <v>59811</v>
      </c>
      <c r="T123" s="326">
        <v>58001</v>
      </c>
      <c r="U123" s="326">
        <v>56494</v>
      </c>
      <c r="V123" s="326">
        <v>55267</v>
      </c>
      <c r="W123" s="326">
        <v>57597</v>
      </c>
      <c r="X123" s="326">
        <v>55720</v>
      </c>
      <c r="Y123" s="326">
        <v>54276</v>
      </c>
      <c r="Z123" s="326">
        <v>54183</v>
      </c>
      <c r="AA123" s="326">
        <v>53202</v>
      </c>
      <c r="AB123" s="326">
        <v>52500</v>
      </c>
      <c r="AC123" s="326">
        <v>52026</v>
      </c>
      <c r="AD123" s="326">
        <v>53018</v>
      </c>
      <c r="AE123" s="326">
        <v>53422</v>
      </c>
      <c r="AF123" s="326">
        <v>50890</v>
      </c>
    </row>
    <row r="124" spans="1:32">
      <c r="A124" s="311">
        <v>7</v>
      </c>
      <c r="B124" s="311" t="s">
        <v>32</v>
      </c>
      <c r="C124" s="311">
        <v>581752</v>
      </c>
      <c r="D124" s="311">
        <v>592994</v>
      </c>
      <c r="E124" s="311">
        <v>608019</v>
      </c>
      <c r="F124" s="311">
        <v>644647</v>
      </c>
      <c r="G124" s="311">
        <v>626392</v>
      </c>
      <c r="H124" s="311">
        <v>660159</v>
      </c>
      <c r="I124" s="311">
        <v>691636</v>
      </c>
      <c r="J124" s="311">
        <v>703527</v>
      </c>
      <c r="K124" s="311">
        <v>699310</v>
      </c>
      <c r="L124" s="311">
        <v>697424</v>
      </c>
      <c r="M124" s="311">
        <v>703303</v>
      </c>
      <c r="N124" s="311">
        <v>646173</v>
      </c>
      <c r="O124" s="311">
        <v>702190</v>
      </c>
      <c r="P124" s="311">
        <v>669259</v>
      </c>
      <c r="Q124" s="311">
        <v>673765</v>
      </c>
      <c r="R124" s="311">
        <v>659360</v>
      </c>
      <c r="S124" s="326">
        <v>613798</v>
      </c>
      <c r="T124" s="326">
        <v>610654</v>
      </c>
      <c r="U124" s="326">
        <v>574592</v>
      </c>
      <c r="V124" s="326">
        <v>548385</v>
      </c>
      <c r="W124" s="326">
        <v>555486</v>
      </c>
      <c r="X124" s="326">
        <v>557951</v>
      </c>
      <c r="Y124" s="326">
        <v>568392</v>
      </c>
      <c r="Z124" s="326">
        <v>582615</v>
      </c>
      <c r="AA124" s="326">
        <v>587075</v>
      </c>
      <c r="AB124" s="326">
        <v>601643</v>
      </c>
      <c r="AC124" s="326">
        <v>595296</v>
      </c>
      <c r="AD124" s="326">
        <v>615172</v>
      </c>
      <c r="AE124" s="326">
        <v>605394</v>
      </c>
      <c r="AF124" s="326">
        <v>593088</v>
      </c>
    </row>
    <row r="125" spans="1:32">
      <c r="A125" s="311">
        <v>209</v>
      </c>
      <c r="B125" s="311" t="s">
        <v>234</v>
      </c>
      <c r="C125" s="311">
        <v>277929</v>
      </c>
      <c r="D125" s="311">
        <v>280168</v>
      </c>
      <c r="E125" s="311">
        <v>287579</v>
      </c>
      <c r="F125" s="311">
        <v>306099</v>
      </c>
      <c r="G125" s="311">
        <v>294636</v>
      </c>
      <c r="H125" s="311">
        <v>313352</v>
      </c>
      <c r="I125" s="311">
        <v>323982</v>
      </c>
      <c r="J125" s="311">
        <v>328119</v>
      </c>
      <c r="K125" s="311">
        <v>327919</v>
      </c>
      <c r="L125" s="311">
        <v>327109</v>
      </c>
      <c r="M125" s="311">
        <v>329843</v>
      </c>
      <c r="N125" s="311">
        <v>304860</v>
      </c>
      <c r="O125" s="311">
        <v>342012</v>
      </c>
      <c r="P125" s="311">
        <v>325405</v>
      </c>
      <c r="Q125" s="311">
        <v>330443</v>
      </c>
      <c r="R125" s="311">
        <v>321552</v>
      </c>
      <c r="S125" s="326">
        <v>300494</v>
      </c>
      <c r="T125" s="326">
        <v>297522</v>
      </c>
      <c r="U125" s="326">
        <v>282303</v>
      </c>
      <c r="V125" s="326">
        <v>272699</v>
      </c>
      <c r="W125" s="326">
        <v>275100</v>
      </c>
      <c r="X125" s="326">
        <v>273471</v>
      </c>
      <c r="Y125" s="326">
        <v>279998</v>
      </c>
      <c r="Z125" s="326">
        <v>287273</v>
      </c>
      <c r="AA125" s="326">
        <v>279819</v>
      </c>
      <c r="AB125" s="326">
        <v>285240</v>
      </c>
      <c r="AC125" s="326">
        <v>281181</v>
      </c>
      <c r="AD125" s="326">
        <v>285418</v>
      </c>
      <c r="AE125" s="326">
        <v>285281</v>
      </c>
      <c r="AF125" s="326">
        <v>282391</v>
      </c>
    </row>
    <row r="126" spans="1:32">
      <c r="A126" s="311">
        <v>222</v>
      </c>
      <c r="B126" s="311" t="s">
        <v>235</v>
      </c>
      <c r="C126" s="311">
        <v>87017</v>
      </c>
      <c r="D126" s="311">
        <v>91924</v>
      </c>
      <c r="E126" s="311">
        <v>93267</v>
      </c>
      <c r="F126" s="311">
        <v>94201</v>
      </c>
      <c r="G126" s="311">
        <v>95066</v>
      </c>
      <c r="H126" s="311">
        <v>98982</v>
      </c>
      <c r="I126" s="311">
        <v>107134</v>
      </c>
      <c r="J126" s="311">
        <v>110516</v>
      </c>
      <c r="K126" s="311">
        <v>108587</v>
      </c>
      <c r="L126" s="311">
        <v>108298</v>
      </c>
      <c r="M126" s="311">
        <v>106281</v>
      </c>
      <c r="N126" s="311">
        <v>95944</v>
      </c>
      <c r="O126" s="311">
        <v>108531</v>
      </c>
      <c r="P126" s="311">
        <v>96868</v>
      </c>
      <c r="Q126" s="311">
        <v>95308</v>
      </c>
      <c r="R126" s="311">
        <v>94980</v>
      </c>
      <c r="S126" s="326">
        <v>88760</v>
      </c>
      <c r="T126" s="326">
        <v>84673</v>
      </c>
      <c r="U126" s="326">
        <v>78950</v>
      </c>
      <c r="V126" s="326">
        <v>67952</v>
      </c>
      <c r="W126" s="326">
        <v>72869</v>
      </c>
      <c r="X126" s="326">
        <v>79548</v>
      </c>
      <c r="Y126" s="326">
        <v>82219</v>
      </c>
      <c r="Z126" s="326">
        <v>81466</v>
      </c>
      <c r="AA126" s="326">
        <v>80644</v>
      </c>
      <c r="AB126" s="326">
        <v>75990</v>
      </c>
      <c r="AC126" s="326">
        <v>75332</v>
      </c>
      <c r="AD126" s="326">
        <v>79818</v>
      </c>
      <c r="AE126" s="326">
        <v>78009</v>
      </c>
      <c r="AF126" s="326">
        <v>74724</v>
      </c>
    </row>
    <row r="127" spans="1:32">
      <c r="A127" s="311">
        <v>225</v>
      </c>
      <c r="B127" s="311" t="s">
        <v>236</v>
      </c>
      <c r="C127" s="311">
        <v>109371</v>
      </c>
      <c r="D127" s="311">
        <v>113199</v>
      </c>
      <c r="E127" s="311">
        <v>114634</v>
      </c>
      <c r="F127" s="311">
        <v>121053</v>
      </c>
      <c r="G127" s="311">
        <v>122333</v>
      </c>
      <c r="H127" s="311">
        <v>131209</v>
      </c>
      <c r="I127" s="311">
        <v>141644</v>
      </c>
      <c r="J127" s="311">
        <v>144747</v>
      </c>
      <c r="K127" s="311">
        <v>140710</v>
      </c>
      <c r="L127" s="311">
        <v>141458</v>
      </c>
      <c r="M127" s="311">
        <v>145527</v>
      </c>
      <c r="N127" s="311">
        <v>132712</v>
      </c>
      <c r="O127" s="311">
        <v>133203</v>
      </c>
      <c r="P127" s="311">
        <v>130823</v>
      </c>
      <c r="Q127" s="311">
        <v>131584</v>
      </c>
      <c r="R127" s="311">
        <v>126958</v>
      </c>
      <c r="S127" s="326">
        <v>120076</v>
      </c>
      <c r="T127" s="326">
        <v>126487</v>
      </c>
      <c r="U127" s="326">
        <v>119093</v>
      </c>
      <c r="V127" s="326">
        <v>117210</v>
      </c>
      <c r="W127" s="326">
        <v>120237</v>
      </c>
      <c r="X127" s="326">
        <v>119767</v>
      </c>
      <c r="Y127" s="326">
        <v>119665</v>
      </c>
      <c r="Z127" s="326">
        <v>126013</v>
      </c>
      <c r="AA127" s="326">
        <v>137989</v>
      </c>
      <c r="AB127" s="326">
        <v>145764</v>
      </c>
      <c r="AC127" s="326">
        <v>152956</v>
      </c>
      <c r="AD127" s="326">
        <v>157128</v>
      </c>
      <c r="AE127" s="326">
        <v>152198</v>
      </c>
      <c r="AF127" s="326">
        <v>147377</v>
      </c>
    </row>
    <row r="128" spans="1:32">
      <c r="A128" s="311">
        <v>585</v>
      </c>
      <c r="B128" s="311" t="s">
        <v>237</v>
      </c>
      <c r="C128" s="311">
        <v>62502</v>
      </c>
      <c r="D128" s="311">
        <v>63061</v>
      </c>
      <c r="E128" s="311">
        <v>65340</v>
      </c>
      <c r="F128" s="311">
        <v>70808</v>
      </c>
      <c r="G128" s="311">
        <v>65002</v>
      </c>
      <c r="H128" s="311">
        <v>68691</v>
      </c>
      <c r="I128" s="311">
        <v>69642</v>
      </c>
      <c r="J128" s="311">
        <v>69896</v>
      </c>
      <c r="K128" s="311">
        <v>69910</v>
      </c>
      <c r="L128" s="311">
        <v>71373</v>
      </c>
      <c r="M128" s="311">
        <v>70551</v>
      </c>
      <c r="N128" s="311">
        <v>64984</v>
      </c>
      <c r="O128" s="311">
        <v>68421</v>
      </c>
      <c r="P128" s="311">
        <v>66431</v>
      </c>
      <c r="Q128" s="311">
        <v>66612</v>
      </c>
      <c r="R128" s="311">
        <v>66692</v>
      </c>
      <c r="S128" s="326">
        <v>60048</v>
      </c>
      <c r="T128" s="326">
        <v>58930</v>
      </c>
      <c r="U128" s="326">
        <v>54723</v>
      </c>
      <c r="V128" s="326">
        <v>52417</v>
      </c>
      <c r="W128" s="326">
        <v>50435</v>
      </c>
      <c r="X128" s="326">
        <v>49671</v>
      </c>
      <c r="Y128" s="326">
        <v>51001</v>
      </c>
      <c r="Z128" s="326">
        <v>50397</v>
      </c>
      <c r="AA128" s="326">
        <v>50500</v>
      </c>
      <c r="AB128" s="326">
        <v>48990</v>
      </c>
      <c r="AC128" s="326">
        <v>49271</v>
      </c>
      <c r="AD128" s="326">
        <v>52914</v>
      </c>
      <c r="AE128" s="326">
        <v>49448</v>
      </c>
      <c r="AF128" s="326">
        <v>49054</v>
      </c>
    </row>
    <row r="129" spans="1:35">
      <c r="A129" s="311">
        <v>586</v>
      </c>
      <c r="B129" s="311" t="s">
        <v>238</v>
      </c>
      <c r="C129" s="311">
        <v>44933</v>
      </c>
      <c r="D129" s="311">
        <v>44642</v>
      </c>
      <c r="E129" s="311">
        <v>47199</v>
      </c>
      <c r="F129" s="311">
        <v>52486</v>
      </c>
      <c r="G129" s="311">
        <v>49355</v>
      </c>
      <c r="H129" s="311">
        <v>47925</v>
      </c>
      <c r="I129" s="311">
        <v>49234</v>
      </c>
      <c r="J129" s="311">
        <v>50249</v>
      </c>
      <c r="K129" s="311">
        <v>52184</v>
      </c>
      <c r="L129" s="311">
        <v>49186</v>
      </c>
      <c r="M129" s="311">
        <v>51101</v>
      </c>
      <c r="N129" s="311">
        <v>47673</v>
      </c>
      <c r="O129" s="311">
        <v>50023</v>
      </c>
      <c r="P129" s="311">
        <v>49732</v>
      </c>
      <c r="Q129" s="311">
        <v>49818</v>
      </c>
      <c r="R129" s="311">
        <v>49178</v>
      </c>
      <c r="S129" s="326">
        <v>44420</v>
      </c>
      <c r="T129" s="326">
        <v>43042</v>
      </c>
      <c r="U129" s="326">
        <v>39523</v>
      </c>
      <c r="V129" s="326">
        <v>38107</v>
      </c>
      <c r="W129" s="326">
        <v>36845</v>
      </c>
      <c r="X129" s="326">
        <v>35494</v>
      </c>
      <c r="Y129" s="326">
        <v>35509</v>
      </c>
      <c r="Z129" s="326">
        <v>37466</v>
      </c>
      <c r="AA129" s="326">
        <v>38123</v>
      </c>
      <c r="AB129" s="326">
        <v>45659</v>
      </c>
      <c r="AC129" s="326">
        <v>36556</v>
      </c>
      <c r="AD129" s="326">
        <v>39894</v>
      </c>
      <c r="AE129" s="326">
        <v>40458</v>
      </c>
      <c r="AF129" s="326">
        <v>39542</v>
      </c>
    </row>
    <row r="130" spans="1:35">
      <c r="A130" s="311">
        <v>8</v>
      </c>
      <c r="B130" s="311" t="s">
        <v>33</v>
      </c>
      <c r="C130" s="311">
        <v>327297</v>
      </c>
      <c r="D130" s="311">
        <v>341159</v>
      </c>
      <c r="E130" s="311">
        <v>357195</v>
      </c>
      <c r="F130" s="311">
        <v>369258</v>
      </c>
      <c r="G130" s="311">
        <v>387328</v>
      </c>
      <c r="H130" s="311">
        <v>407762</v>
      </c>
      <c r="I130" s="311">
        <v>407629</v>
      </c>
      <c r="J130" s="311">
        <v>378945</v>
      </c>
      <c r="K130" s="311">
        <v>376194</v>
      </c>
      <c r="L130" s="311">
        <v>359657</v>
      </c>
      <c r="M130" s="311">
        <v>378601</v>
      </c>
      <c r="N130" s="311">
        <v>364119</v>
      </c>
      <c r="O130" s="311">
        <v>404506</v>
      </c>
      <c r="P130" s="311">
        <v>394124</v>
      </c>
      <c r="Q130" s="311">
        <v>391820</v>
      </c>
      <c r="R130" s="311">
        <v>391512</v>
      </c>
      <c r="S130" s="326">
        <v>382284</v>
      </c>
      <c r="T130" s="326">
        <v>385161</v>
      </c>
      <c r="U130" s="326">
        <v>354145</v>
      </c>
      <c r="V130" s="326">
        <v>329782</v>
      </c>
      <c r="W130" s="326">
        <v>341753</v>
      </c>
      <c r="X130" s="326">
        <v>336624</v>
      </c>
      <c r="Y130" s="326">
        <v>276965</v>
      </c>
      <c r="Z130" s="326">
        <v>363519</v>
      </c>
      <c r="AA130" s="326">
        <v>352141</v>
      </c>
      <c r="AB130" s="326">
        <v>364858</v>
      </c>
      <c r="AC130" s="326">
        <v>368429</v>
      </c>
      <c r="AD130" s="326">
        <v>376997</v>
      </c>
      <c r="AE130" s="326">
        <v>381361</v>
      </c>
      <c r="AF130" s="326">
        <v>416494</v>
      </c>
    </row>
    <row r="131" spans="1:35">
      <c r="A131" s="311">
        <v>221</v>
      </c>
      <c r="B131" s="311" t="s">
        <v>253</v>
      </c>
      <c r="C131" s="311">
        <v>113278</v>
      </c>
      <c r="D131" s="311">
        <v>120455</v>
      </c>
      <c r="E131" s="311">
        <v>135389</v>
      </c>
      <c r="F131" s="311">
        <v>145866</v>
      </c>
      <c r="G131" s="311">
        <v>161257</v>
      </c>
      <c r="H131" s="311">
        <v>172220</v>
      </c>
      <c r="I131" s="311">
        <v>176813</v>
      </c>
      <c r="J131" s="311">
        <v>152071</v>
      </c>
      <c r="K131" s="311">
        <v>146030</v>
      </c>
      <c r="L131" s="311">
        <v>136927</v>
      </c>
      <c r="M131" s="311">
        <v>143447</v>
      </c>
      <c r="N131" s="311">
        <v>142466</v>
      </c>
      <c r="O131" s="311">
        <v>156463</v>
      </c>
      <c r="P131" s="311">
        <v>153200</v>
      </c>
      <c r="Q131" s="311">
        <v>144896</v>
      </c>
      <c r="R131" s="311">
        <v>149378</v>
      </c>
      <c r="S131" s="326">
        <v>148031</v>
      </c>
      <c r="T131" s="326">
        <v>146585</v>
      </c>
      <c r="U131" s="326">
        <v>139027</v>
      </c>
      <c r="V131" s="326">
        <v>132674</v>
      </c>
      <c r="W131" s="326">
        <v>138076</v>
      </c>
      <c r="X131" s="326">
        <v>112771</v>
      </c>
      <c r="Y131" s="326">
        <v>50878</v>
      </c>
      <c r="Z131" s="326">
        <v>136438</v>
      </c>
      <c r="AA131" s="326">
        <v>132136</v>
      </c>
      <c r="AB131" s="326">
        <v>138119</v>
      </c>
      <c r="AC131" s="326">
        <v>142727</v>
      </c>
      <c r="AD131" s="326">
        <v>148253</v>
      </c>
      <c r="AE131" s="326">
        <v>155774</v>
      </c>
      <c r="AF131" s="326">
        <v>189660</v>
      </c>
    </row>
    <row r="132" spans="1:35">
      <c r="A132" s="311">
        <v>223</v>
      </c>
      <c r="B132" s="311" t="s">
        <v>239</v>
      </c>
      <c r="C132" s="311">
        <v>214019</v>
      </c>
      <c r="D132" s="311">
        <v>220704</v>
      </c>
      <c r="E132" s="311">
        <v>221806</v>
      </c>
      <c r="F132" s="311">
        <v>223392</v>
      </c>
      <c r="G132" s="311">
        <v>226071</v>
      </c>
      <c r="H132" s="311">
        <v>235542</v>
      </c>
      <c r="I132" s="311">
        <v>230816</v>
      </c>
      <c r="J132" s="311">
        <v>226874</v>
      </c>
      <c r="K132" s="311">
        <v>230164</v>
      </c>
      <c r="L132" s="311">
        <v>222730</v>
      </c>
      <c r="M132" s="311">
        <v>235154</v>
      </c>
      <c r="N132" s="311">
        <v>221653</v>
      </c>
      <c r="O132" s="311">
        <v>248043</v>
      </c>
      <c r="P132" s="311">
        <v>240924</v>
      </c>
      <c r="Q132" s="311">
        <v>246924</v>
      </c>
      <c r="R132" s="311">
        <v>242134</v>
      </c>
      <c r="S132" s="326">
        <v>234253</v>
      </c>
      <c r="T132" s="326">
        <v>238576</v>
      </c>
      <c r="U132" s="326">
        <v>215118</v>
      </c>
      <c r="V132" s="326">
        <v>197108</v>
      </c>
      <c r="W132" s="326">
        <v>203677</v>
      </c>
      <c r="X132" s="326">
        <v>223853</v>
      </c>
      <c r="Y132" s="326">
        <v>226087</v>
      </c>
      <c r="Z132" s="326">
        <v>227081</v>
      </c>
      <c r="AA132" s="326">
        <v>220005</v>
      </c>
      <c r="AB132" s="326">
        <v>226739</v>
      </c>
      <c r="AC132" s="326">
        <v>225702</v>
      </c>
      <c r="AD132" s="326">
        <v>228744</v>
      </c>
      <c r="AE132" s="326">
        <v>225587</v>
      </c>
      <c r="AF132" s="326">
        <v>226834</v>
      </c>
    </row>
    <row r="133" spans="1:35">
      <c r="A133" s="311">
        <v>9</v>
      </c>
      <c r="B133" s="311" t="s">
        <v>34</v>
      </c>
      <c r="C133" s="311">
        <v>496450</v>
      </c>
      <c r="D133" s="311">
        <v>512837</v>
      </c>
      <c r="E133" s="311">
        <v>514178</v>
      </c>
      <c r="F133" s="311">
        <v>544743</v>
      </c>
      <c r="G133" s="311">
        <v>542845</v>
      </c>
      <c r="H133" s="311">
        <v>556999</v>
      </c>
      <c r="I133" s="311">
        <v>566536</v>
      </c>
      <c r="J133" s="311">
        <v>585191</v>
      </c>
      <c r="K133" s="311">
        <v>556201</v>
      </c>
      <c r="L133" s="311">
        <v>548284</v>
      </c>
      <c r="M133" s="311">
        <v>550004</v>
      </c>
      <c r="N133" s="311">
        <v>512648</v>
      </c>
      <c r="O133" s="311">
        <v>561676</v>
      </c>
      <c r="P133" s="311">
        <v>526530</v>
      </c>
      <c r="Q133" s="311">
        <v>523385</v>
      </c>
      <c r="R133" s="311">
        <v>510198</v>
      </c>
      <c r="S133" s="326">
        <v>483470</v>
      </c>
      <c r="T133" s="326">
        <v>470624</v>
      </c>
      <c r="U133" s="326">
        <v>447739</v>
      </c>
      <c r="V133" s="326">
        <v>430050</v>
      </c>
      <c r="W133" s="326">
        <v>443224</v>
      </c>
      <c r="X133" s="326">
        <v>427680</v>
      </c>
      <c r="Y133" s="326">
        <v>429250</v>
      </c>
      <c r="Z133" s="326">
        <v>431503</v>
      </c>
      <c r="AA133" s="326">
        <v>425505</v>
      </c>
      <c r="AB133" s="326">
        <v>430884</v>
      </c>
      <c r="AC133" s="326">
        <v>428075</v>
      </c>
      <c r="AD133" s="326">
        <v>430734</v>
      </c>
      <c r="AE133" s="326">
        <v>428777</v>
      </c>
      <c r="AF133" s="326">
        <v>430242</v>
      </c>
    </row>
    <row r="134" spans="1:35">
      <c r="A134" s="311">
        <v>205</v>
      </c>
      <c r="B134" s="311" t="s">
        <v>240</v>
      </c>
      <c r="C134" s="311">
        <v>207601</v>
      </c>
      <c r="D134" s="311">
        <v>213065</v>
      </c>
      <c r="E134" s="311">
        <v>209148</v>
      </c>
      <c r="F134" s="311">
        <v>219537</v>
      </c>
      <c r="G134" s="311">
        <v>227789</v>
      </c>
      <c r="H134" s="311">
        <v>225110</v>
      </c>
      <c r="I134" s="311">
        <v>225279</v>
      </c>
      <c r="J134" s="311">
        <v>237933</v>
      </c>
      <c r="K134" s="311">
        <v>224049</v>
      </c>
      <c r="L134" s="311">
        <v>223028</v>
      </c>
      <c r="M134" s="311">
        <v>236317</v>
      </c>
      <c r="N134" s="311">
        <v>216119</v>
      </c>
      <c r="O134" s="311">
        <v>225809</v>
      </c>
      <c r="P134" s="311">
        <v>202664</v>
      </c>
      <c r="Q134" s="311">
        <v>204446</v>
      </c>
      <c r="R134" s="311">
        <v>198672</v>
      </c>
      <c r="S134" s="326">
        <v>192561</v>
      </c>
      <c r="T134" s="326">
        <v>182579</v>
      </c>
      <c r="U134" s="326">
        <v>169242</v>
      </c>
      <c r="V134" s="326">
        <v>166603</v>
      </c>
      <c r="W134" s="326">
        <v>170460</v>
      </c>
      <c r="X134" s="326">
        <v>158316</v>
      </c>
      <c r="Y134" s="326">
        <v>157721</v>
      </c>
      <c r="Z134" s="326">
        <v>158472</v>
      </c>
      <c r="AA134" s="326">
        <v>155749</v>
      </c>
      <c r="AB134" s="326">
        <v>162777</v>
      </c>
      <c r="AC134" s="326">
        <v>150514</v>
      </c>
      <c r="AD134" s="326">
        <v>150597</v>
      </c>
      <c r="AE134" s="326">
        <v>150655</v>
      </c>
      <c r="AF134" s="326">
        <v>148492</v>
      </c>
    </row>
    <row r="135" spans="1:35">
      <c r="A135" s="311">
        <v>224</v>
      </c>
      <c r="B135" s="311" t="s">
        <v>241</v>
      </c>
      <c r="C135" s="311">
        <v>157870</v>
      </c>
      <c r="D135" s="311">
        <v>162573</v>
      </c>
      <c r="E135" s="311">
        <v>165270</v>
      </c>
      <c r="F135" s="311">
        <v>181056</v>
      </c>
      <c r="G135" s="311">
        <v>177379</v>
      </c>
      <c r="H135" s="311">
        <v>174701</v>
      </c>
      <c r="I135" s="311">
        <v>181763</v>
      </c>
      <c r="J135" s="311">
        <v>177587</v>
      </c>
      <c r="K135" s="311">
        <v>176689</v>
      </c>
      <c r="L135" s="311">
        <v>164626</v>
      </c>
      <c r="M135" s="311">
        <v>169282</v>
      </c>
      <c r="N135" s="311">
        <v>159567</v>
      </c>
      <c r="O135" s="311">
        <v>180688</v>
      </c>
      <c r="P135" s="311">
        <v>176449</v>
      </c>
      <c r="Q135" s="311">
        <v>170823</v>
      </c>
      <c r="R135" s="311">
        <v>167064</v>
      </c>
      <c r="S135" s="326">
        <v>154086</v>
      </c>
      <c r="T135" s="326">
        <v>150442</v>
      </c>
      <c r="U135" s="326">
        <v>146556</v>
      </c>
      <c r="V135" s="326">
        <v>138196</v>
      </c>
      <c r="W135" s="326">
        <v>146531</v>
      </c>
      <c r="X135" s="326">
        <v>144912</v>
      </c>
      <c r="Y135" s="326">
        <v>140631</v>
      </c>
      <c r="Z135" s="326">
        <v>143482</v>
      </c>
      <c r="AA135" s="326">
        <v>141645</v>
      </c>
      <c r="AB135" s="326">
        <v>145131</v>
      </c>
      <c r="AC135" s="326">
        <v>144499</v>
      </c>
      <c r="AD135" s="326">
        <v>147115</v>
      </c>
      <c r="AE135" s="326">
        <v>146702</v>
      </c>
      <c r="AF135" s="326">
        <v>147445</v>
      </c>
    </row>
    <row r="136" spans="1:35">
      <c r="A136" s="322">
        <v>226</v>
      </c>
      <c r="B136" s="322" t="s">
        <v>242</v>
      </c>
      <c r="C136" s="322">
        <v>130979</v>
      </c>
      <c r="D136" s="322">
        <v>137199</v>
      </c>
      <c r="E136" s="322">
        <v>139760</v>
      </c>
      <c r="F136" s="322">
        <v>144150</v>
      </c>
      <c r="G136" s="322">
        <v>137677</v>
      </c>
      <c r="H136" s="322">
        <v>157188</v>
      </c>
      <c r="I136" s="322">
        <v>159494</v>
      </c>
      <c r="J136" s="322">
        <v>169671</v>
      </c>
      <c r="K136" s="322">
        <v>155463</v>
      </c>
      <c r="L136" s="322">
        <v>160630</v>
      </c>
      <c r="M136" s="322">
        <v>144405</v>
      </c>
      <c r="N136" s="322">
        <v>136962</v>
      </c>
      <c r="O136" s="322">
        <v>155179</v>
      </c>
      <c r="P136" s="322">
        <v>147417</v>
      </c>
      <c r="Q136" s="322">
        <v>148116</v>
      </c>
      <c r="R136" s="322">
        <v>144462</v>
      </c>
      <c r="S136" s="320">
        <v>136823</v>
      </c>
      <c r="T136" s="320">
        <v>137603</v>
      </c>
      <c r="U136" s="320">
        <v>131941</v>
      </c>
      <c r="V136" s="320">
        <v>125251</v>
      </c>
      <c r="W136" s="320">
        <v>126233</v>
      </c>
      <c r="X136" s="320">
        <v>124452</v>
      </c>
      <c r="Y136" s="320">
        <v>130898</v>
      </c>
      <c r="Z136" s="320">
        <v>129549</v>
      </c>
      <c r="AA136" s="320">
        <v>128111</v>
      </c>
      <c r="AB136" s="320">
        <v>122976</v>
      </c>
      <c r="AC136" s="320">
        <v>133062</v>
      </c>
      <c r="AD136" s="320">
        <v>133022</v>
      </c>
      <c r="AE136" s="320">
        <v>131420</v>
      </c>
      <c r="AF136" s="320">
        <v>134305</v>
      </c>
      <c r="AG136" s="316"/>
      <c r="AH136" s="316"/>
      <c r="AI136" s="31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Owner</cp:lastModifiedBy>
  <cp:lastPrinted>2021-12-18T09:36:16Z</cp:lastPrinted>
  <dcterms:created xsi:type="dcterms:W3CDTF">2015-10-01T01:31:47Z</dcterms:created>
  <dcterms:modified xsi:type="dcterms:W3CDTF">2021-12-19T11:34:39Z</dcterms:modified>
</cp:coreProperties>
</file>