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970" windowHeight="5610" tabRatio="699"/>
  </bookViews>
  <sheets>
    <sheet name="経済循環図 (冊子用)" sheetId="15" r:id="rId1"/>
    <sheet name="経済循環図" sheetId="11" r:id="rId2"/>
    <sheet name="地域要素所得表" sheetId="22" r:id="rId3"/>
    <sheet name="支出2" sheetId="19" r:id="rId4"/>
    <sheet name="生産2" sheetId="21" r:id="rId5"/>
    <sheet name="分配2" sheetId="20" r:id="rId6"/>
    <sheet name="分配" sheetId="25" r:id="rId7"/>
    <sheet name="所得支出勘定" sheetId="13" r:id="rId8"/>
    <sheet name="フロー図" sheetId="24" r:id="rId9"/>
  </sheets>
  <externalReferences>
    <externalReference r:id="rId10"/>
  </externalReferences>
  <definedNames>
    <definedName name="_xlnm.Database">#REF!</definedName>
    <definedName name="Print_Area_MI">#REF!</definedName>
  </definedNames>
  <calcPr calcId="145621"/>
</workbook>
</file>

<file path=xl/calcChain.xml><?xml version="1.0" encoding="utf-8"?>
<calcChain xmlns="http://schemas.openxmlformats.org/spreadsheetml/2006/main">
  <c r="M40" i="13" l="1"/>
  <c r="M39" i="13" s="1"/>
  <c r="P22" i="11" s="1"/>
  <c r="X20" i="11"/>
  <c r="M38" i="13"/>
  <c r="M42" i="13" s="1"/>
  <c r="M37" i="13"/>
  <c r="M41" i="13"/>
  <c r="W27" i="11" s="1"/>
  <c r="M34" i="13"/>
  <c r="M36" i="13"/>
  <c r="M35" i="13"/>
  <c r="X21" i="11"/>
  <c r="X19" i="11"/>
  <c r="X30" i="11"/>
  <c r="W30" i="11"/>
  <c r="I24" i="11"/>
  <c r="H28" i="11"/>
  <c r="M46" i="25"/>
  <c r="M41" i="25"/>
  <c r="M40" i="25"/>
  <c r="M39" i="25"/>
  <c r="M38" i="25"/>
  <c r="P25" i="11" l="1"/>
  <c r="G27" i="11"/>
  <c r="X7" i="11" l="1"/>
  <c r="X9" i="11"/>
  <c r="X8" i="11"/>
  <c r="X5" i="11"/>
  <c r="X4" i="11"/>
  <c r="P28" i="11" l="1"/>
  <c r="G23" i="11"/>
  <c r="X23" i="11"/>
  <c r="X17" i="11"/>
  <c r="X16" i="11"/>
  <c r="X32" i="11"/>
  <c r="Q10" i="11"/>
  <c r="Q9" i="11"/>
  <c r="Q11" i="11"/>
  <c r="S11" i="11"/>
  <c r="N11" i="11"/>
  <c r="N10" i="11"/>
  <c r="E11" i="11"/>
  <c r="I11" i="11" l="1"/>
  <c r="G4" i="11"/>
  <c r="G11" i="11"/>
  <c r="E37" i="11"/>
  <c r="E35" i="11"/>
  <c r="E34" i="11"/>
  <c r="X33" i="11"/>
  <c r="D29" i="11"/>
  <c r="D27" i="11"/>
  <c r="D23" i="11"/>
  <c r="D21" i="11"/>
  <c r="H51" i="22" l="1"/>
  <c r="G51" i="22"/>
  <c r="I51" i="22" s="1"/>
  <c r="C51" i="22"/>
  <c r="G50" i="22"/>
  <c r="G48" i="22"/>
  <c r="C48" i="22"/>
  <c r="G47" i="22"/>
  <c r="G46" i="22"/>
  <c r="C46" i="22"/>
  <c r="G45" i="22"/>
  <c r="G44" i="22"/>
  <c r="C44" i="22"/>
  <c r="G41" i="22"/>
  <c r="G40" i="22"/>
  <c r="C40" i="22"/>
  <c r="G37" i="22"/>
  <c r="G36" i="22"/>
  <c r="C36" i="22"/>
  <c r="G35" i="22"/>
  <c r="G32" i="22"/>
  <c r="C32" i="22"/>
  <c r="G31" i="22"/>
  <c r="G28" i="22"/>
  <c r="C28" i="22"/>
  <c r="G27" i="22"/>
  <c r="C27" i="22"/>
  <c r="G26" i="22"/>
  <c r="C26" i="22"/>
  <c r="G25" i="22"/>
  <c r="C25" i="22"/>
  <c r="G24" i="22"/>
  <c r="C24" i="22"/>
  <c r="G23" i="22"/>
  <c r="C23" i="22"/>
  <c r="G22" i="22"/>
  <c r="C22" i="22"/>
  <c r="G21" i="22"/>
  <c r="C21" i="22"/>
  <c r="G20" i="22"/>
  <c r="C20" i="22"/>
  <c r="G19" i="22"/>
  <c r="C19" i="22"/>
  <c r="G18" i="22"/>
  <c r="C18" i="22"/>
  <c r="G17" i="22"/>
  <c r="C17" i="22"/>
  <c r="G16" i="22"/>
  <c r="C16" i="22"/>
  <c r="G15" i="22"/>
  <c r="C15" i="22"/>
  <c r="G14" i="22"/>
  <c r="C14" i="22"/>
  <c r="G13" i="22"/>
  <c r="G12" i="22"/>
  <c r="F12" i="22"/>
  <c r="C11" i="22"/>
  <c r="C10" i="22"/>
  <c r="G9" i="22"/>
  <c r="C9" i="22"/>
  <c r="E49" i="22"/>
  <c r="E52" i="22" s="1"/>
  <c r="I9" i="22" l="1"/>
  <c r="G8" i="22"/>
  <c r="F49" i="22"/>
  <c r="F52" i="22" s="1"/>
  <c r="G10" i="22"/>
  <c r="G11" i="22"/>
  <c r="I12" i="22"/>
  <c r="C13" i="22"/>
  <c r="D12" i="22"/>
  <c r="C12" i="22" s="1"/>
  <c r="I28" i="22"/>
  <c r="I31" i="22"/>
  <c r="I36" i="22"/>
  <c r="I37" i="22"/>
  <c r="I44" i="22"/>
  <c r="I45" i="22"/>
  <c r="I48" i="22"/>
  <c r="H50" i="22"/>
  <c r="I50" i="22"/>
  <c r="I32" i="22"/>
  <c r="I35" i="22"/>
  <c r="I40" i="22"/>
  <c r="I41" i="22"/>
  <c r="I46" i="22"/>
  <c r="I47" i="22"/>
  <c r="C31" i="22"/>
  <c r="C35" i="22"/>
  <c r="C37" i="22"/>
  <c r="C41" i="22"/>
  <c r="C45" i="22"/>
  <c r="C47" i="22"/>
  <c r="C50" i="22"/>
  <c r="K47" i="22" l="1"/>
  <c r="K35" i="22"/>
  <c r="K37" i="22"/>
  <c r="K9" i="22"/>
  <c r="K41" i="22"/>
  <c r="K45" i="22"/>
  <c r="K31" i="22"/>
  <c r="K46" i="22"/>
  <c r="K40" i="22"/>
  <c r="K32" i="22"/>
  <c r="K48" i="22"/>
  <c r="K44" i="22"/>
  <c r="K36" i="22"/>
  <c r="K28" i="22"/>
  <c r="K12" i="22"/>
  <c r="I10" i="22"/>
  <c r="D49" i="22"/>
  <c r="D52" i="22" s="1"/>
  <c r="C8" i="22"/>
  <c r="C49" i="22" s="1"/>
  <c r="C52" i="22" s="1"/>
  <c r="I11" i="22"/>
  <c r="G49" i="22"/>
  <c r="G52" i="22" s="1"/>
  <c r="H49" i="22"/>
  <c r="H52" i="22" s="1"/>
  <c r="K11" i="22" l="1"/>
  <c r="K10" i="22"/>
  <c r="I8" i="22"/>
  <c r="I49" i="22" l="1"/>
  <c r="I52" i="22" s="1"/>
  <c r="J49" i="22"/>
  <c r="J52" i="22" s="1"/>
  <c r="K8" i="22"/>
  <c r="K49" i="22" s="1"/>
  <c r="K52" i="22" s="1"/>
  <c r="P66" i="19" l="1"/>
  <c r="O66" i="19"/>
  <c r="N66" i="19"/>
  <c r="M66" i="19"/>
  <c r="L66" i="19"/>
  <c r="K66" i="19"/>
  <c r="J66" i="19"/>
  <c r="I66" i="19"/>
  <c r="H66" i="19"/>
  <c r="G66" i="19"/>
  <c r="F66" i="19"/>
  <c r="E66" i="19"/>
  <c r="D66" i="19"/>
  <c r="C66" i="19"/>
  <c r="W69" i="20"/>
  <c r="V69" i="20"/>
  <c r="U69" i="20"/>
  <c r="T69" i="20"/>
  <c r="S69" i="20"/>
  <c r="R69" i="20"/>
  <c r="Q69" i="20"/>
  <c r="P69" i="20"/>
  <c r="O69" i="20"/>
  <c r="N69" i="20"/>
  <c r="M69" i="20"/>
  <c r="L69" i="20"/>
  <c r="K69" i="20"/>
  <c r="J69" i="20"/>
  <c r="I69" i="20"/>
  <c r="H69" i="20"/>
  <c r="G69" i="20"/>
  <c r="F69" i="20"/>
  <c r="E69" i="20"/>
  <c r="D69" i="20"/>
  <c r="Y68" i="21"/>
  <c r="X68" i="21"/>
  <c r="W68" i="21"/>
  <c r="V68" i="21"/>
  <c r="U68" i="21"/>
  <c r="T68" i="21"/>
  <c r="S68" i="21"/>
  <c r="R68" i="21"/>
  <c r="Q68" i="21"/>
  <c r="P68" i="21"/>
  <c r="O68" i="21"/>
  <c r="N68" i="21"/>
  <c r="M68" i="21"/>
  <c r="L68" i="21"/>
  <c r="K68" i="21"/>
  <c r="J68" i="21"/>
  <c r="I68" i="21"/>
  <c r="H68" i="21"/>
  <c r="G68" i="21"/>
  <c r="F68" i="21"/>
  <c r="E68" i="21"/>
  <c r="D68" i="21"/>
  <c r="C68" i="21"/>
  <c r="B68" i="21"/>
  <c r="E36" i="11" l="1"/>
  <c r="D24" i="15" l="1"/>
  <c r="X10" i="15" l="1"/>
  <c r="Q12" i="15"/>
  <c r="Q11" i="15"/>
  <c r="Q10" i="15"/>
  <c r="N12" i="15"/>
  <c r="N11" i="15"/>
  <c r="S12" i="15" l="1"/>
  <c r="X6" i="15"/>
  <c r="X33" i="15"/>
  <c r="X24" i="15"/>
  <c r="X9" i="15"/>
  <c r="X18" i="15"/>
  <c r="X12" i="15"/>
  <c r="X19" i="15"/>
  <c r="E39" i="15"/>
  <c r="G18" i="15"/>
  <c r="X8" i="15"/>
  <c r="E12" i="15"/>
  <c r="W31" i="15"/>
  <c r="P23" i="15" l="1"/>
  <c r="X31" i="15"/>
  <c r="W28" i="15"/>
  <c r="X5" i="15"/>
  <c r="X10" i="11"/>
  <c r="X17" i="15"/>
  <c r="X21" i="15"/>
  <c r="P26" i="15"/>
  <c r="P29" i="15"/>
  <c r="Q26" i="11" l="1"/>
  <c r="G24" i="15" l="1"/>
  <c r="I25" i="15"/>
  <c r="G28" i="15" l="1"/>
  <c r="H25" i="11"/>
  <c r="H26" i="15" s="1"/>
  <c r="H29" i="15"/>
  <c r="X20" i="15" l="1"/>
  <c r="G12" i="15" l="1"/>
  <c r="E35" i="15"/>
  <c r="X34" i="15"/>
  <c r="D30" i="15"/>
  <c r="E36" i="15"/>
  <c r="I12" i="15"/>
  <c r="G5" i="15"/>
  <c r="D28" i="15"/>
  <c r="E38" i="15"/>
  <c r="D22" i="15"/>
  <c r="C27" i="15" l="1"/>
  <c r="E40" i="15" l="1"/>
  <c r="C26" i="11"/>
  <c r="E37" i="15"/>
  <c r="Q27" i="15"/>
  <c r="N9" i="11" l="1"/>
  <c r="X34" i="11"/>
  <c r="X35" i="15" s="1"/>
  <c r="P17" i="11" l="1"/>
  <c r="P18" i="15" s="1"/>
  <c r="N10" i="15"/>
  <c r="M20" i="11"/>
  <c r="M21" i="15" s="1"/>
  <c r="X22" i="15"/>
  <c r="X12" i="11" l="1"/>
  <c r="X13" i="15" s="1"/>
  <c r="X11" i="15"/>
</calcChain>
</file>

<file path=xl/sharedStrings.xml><?xml version="1.0" encoding="utf-8"?>
<sst xmlns="http://schemas.openxmlformats.org/spreadsheetml/2006/main" count="807" uniqueCount="476">
  <si>
    <t>（単位：百万円）</t>
  </si>
  <si>
    <t>産出額</t>
    <rPh sb="0" eb="3">
      <t>サンシュツガク</t>
    </rPh>
    <phoneticPr fontId="2"/>
  </si>
  <si>
    <t>県内総生産</t>
    <rPh sb="0" eb="2">
      <t>ケンナイ</t>
    </rPh>
    <rPh sb="2" eb="5">
      <t>ソウセイサン</t>
    </rPh>
    <phoneticPr fontId="2"/>
  </si>
  <si>
    <t>県内雇用者報酬</t>
    <rPh sb="0" eb="2">
      <t>ケンナイ</t>
    </rPh>
    <rPh sb="2" eb="5">
      <t>コヨウシャ</t>
    </rPh>
    <rPh sb="5" eb="7">
      <t>ホウシュウ</t>
    </rPh>
    <phoneticPr fontId="2"/>
  </si>
  <si>
    <t>中間投入</t>
    <rPh sb="0" eb="2">
      <t>チュウカン</t>
    </rPh>
    <rPh sb="2" eb="4">
      <t>トウニュウ</t>
    </rPh>
    <phoneticPr fontId="2"/>
  </si>
  <si>
    <t>中間消費</t>
    <rPh sb="0" eb="2">
      <t>チュウカン</t>
    </rPh>
    <rPh sb="2" eb="4">
      <t>ショウヒ</t>
    </rPh>
    <phoneticPr fontId="2"/>
  </si>
  <si>
    <t>財貨・サービスの需要</t>
    <rPh sb="0" eb="2">
      <t>ザイカ</t>
    </rPh>
    <rPh sb="8" eb="10">
      <t>ジュヨウ</t>
    </rPh>
    <phoneticPr fontId="2"/>
  </si>
  <si>
    <t>最終消費支出</t>
    <rPh sb="0" eb="2">
      <t>サイシュウ</t>
    </rPh>
    <rPh sb="2" eb="4">
      <t>ショウヒ</t>
    </rPh>
    <rPh sb="4" eb="6">
      <t>シシュツ</t>
    </rPh>
    <phoneticPr fontId="2"/>
  </si>
  <si>
    <t>民間最終消費支出</t>
    <rPh sb="0" eb="2">
      <t>ミンカン</t>
    </rPh>
    <rPh sb="2" eb="4">
      <t>サイシュウ</t>
    </rPh>
    <rPh sb="4" eb="6">
      <t>ショウヒ</t>
    </rPh>
    <rPh sb="6" eb="8">
      <t>シシュツ</t>
    </rPh>
    <phoneticPr fontId="2"/>
  </si>
  <si>
    <t>政府最終消費支出</t>
    <rPh sb="0" eb="2">
      <t>セイフ</t>
    </rPh>
    <rPh sb="2" eb="4">
      <t>サイシュウ</t>
    </rPh>
    <rPh sb="4" eb="6">
      <t>ショウヒ</t>
    </rPh>
    <rPh sb="6" eb="8">
      <t>シシュツ</t>
    </rPh>
    <phoneticPr fontId="2"/>
  </si>
  <si>
    <t>総資本形成</t>
    <rPh sb="0" eb="1">
      <t>ソウ</t>
    </rPh>
    <rPh sb="1" eb="3">
      <t>シホン</t>
    </rPh>
    <rPh sb="3" eb="5">
      <t>ケイセイ</t>
    </rPh>
    <phoneticPr fontId="2"/>
  </si>
  <si>
    <t>総固定資本形成</t>
    <rPh sb="0" eb="1">
      <t>ソウ</t>
    </rPh>
    <rPh sb="1" eb="3">
      <t>コテイ</t>
    </rPh>
    <rPh sb="3" eb="5">
      <t>シホン</t>
    </rPh>
    <rPh sb="5" eb="7">
      <t>ケイセイ</t>
    </rPh>
    <phoneticPr fontId="2"/>
  </si>
  <si>
    <t>県外からの所得（純）</t>
    <rPh sb="0" eb="2">
      <t>ケンガイ</t>
    </rPh>
    <rPh sb="5" eb="7">
      <t>ショトク</t>
    </rPh>
    <rPh sb="8" eb="9">
      <t>ジュン</t>
    </rPh>
    <phoneticPr fontId="2"/>
  </si>
  <si>
    <t>固定資本減耗</t>
    <rPh sb="0" eb="2">
      <t>コテイ</t>
    </rPh>
    <rPh sb="2" eb="4">
      <t>シホン</t>
    </rPh>
    <rPh sb="4" eb="6">
      <t>ゲンモウ</t>
    </rPh>
    <phoneticPr fontId="2"/>
  </si>
  <si>
    <t>（参考）県内総生産（生産側）</t>
    <rPh sb="1" eb="3">
      <t>サンコウ</t>
    </rPh>
    <rPh sb="4" eb="6">
      <t>ケンナイ</t>
    </rPh>
    <rPh sb="6" eb="9">
      <t>ソウセイサン</t>
    </rPh>
    <rPh sb="10" eb="13">
      <t>セイサンガワ</t>
    </rPh>
    <phoneticPr fontId="2"/>
  </si>
  <si>
    <t>付加価値（県内計）</t>
    <rPh sb="0" eb="2">
      <t>フカ</t>
    </rPh>
    <rPh sb="2" eb="4">
      <t>カチ</t>
    </rPh>
    <rPh sb="5" eb="7">
      <t>ケンアイ</t>
    </rPh>
    <rPh sb="7" eb="8">
      <t>ケイ</t>
    </rPh>
    <phoneticPr fontId="2"/>
  </si>
  <si>
    <t>県民総所得</t>
    <rPh sb="0" eb="2">
      <t>ケンミン</t>
    </rPh>
    <rPh sb="2" eb="3">
      <t>ソウ</t>
    </rPh>
    <rPh sb="3" eb="5">
      <t>ショトク</t>
    </rPh>
    <phoneticPr fontId="2"/>
  </si>
  <si>
    <t>（参考）県内総生産（支出側）</t>
    <rPh sb="1" eb="3">
      <t>サンコウ</t>
    </rPh>
    <rPh sb="4" eb="6">
      <t>ケンナイ</t>
    </rPh>
    <rPh sb="6" eb="9">
      <t>ソウセイサン</t>
    </rPh>
    <rPh sb="10" eb="12">
      <t>シシュツ</t>
    </rPh>
    <rPh sb="12" eb="13">
      <t>ガワ</t>
    </rPh>
    <phoneticPr fontId="2"/>
  </si>
  <si>
    <t>財貨・サービスの移出</t>
    <rPh sb="0" eb="2">
      <t>ザイカ</t>
    </rPh>
    <rPh sb="8" eb="10">
      <t>イシュツ</t>
    </rPh>
    <phoneticPr fontId="2"/>
  </si>
  <si>
    <t>（参考）県外との取引</t>
    <rPh sb="1" eb="3">
      <t>サンコウ</t>
    </rPh>
    <rPh sb="4" eb="6">
      <t>ケンガイ</t>
    </rPh>
    <rPh sb="8" eb="10">
      <t>トリヒキ</t>
    </rPh>
    <phoneticPr fontId="2"/>
  </si>
  <si>
    <t>県外に対する債権の変動</t>
    <rPh sb="0" eb="2">
      <t>ケンガイ</t>
    </rPh>
    <rPh sb="3" eb="4">
      <t>タイ</t>
    </rPh>
    <rPh sb="6" eb="8">
      <t>サイケン</t>
    </rPh>
    <rPh sb="9" eb="11">
      <t>ヘンドウ</t>
    </rPh>
    <phoneticPr fontId="2"/>
  </si>
  <si>
    <t>県民貯蓄</t>
    <rPh sb="0" eb="2">
      <t>ケンミン</t>
    </rPh>
    <rPh sb="2" eb="4">
      <t>チョチク</t>
    </rPh>
    <phoneticPr fontId="2"/>
  </si>
  <si>
    <t>実物資産の増加</t>
    <rPh sb="0" eb="2">
      <t>ジツブツ</t>
    </rPh>
    <rPh sb="2" eb="4">
      <t>シサン</t>
    </rPh>
    <rPh sb="5" eb="7">
      <t>ゾウカ</t>
    </rPh>
    <phoneticPr fontId="2"/>
  </si>
  <si>
    <t>貯蓄投資差額</t>
    <rPh sb="0" eb="2">
      <t>チョチク</t>
    </rPh>
    <rPh sb="2" eb="4">
      <t>トウシ</t>
    </rPh>
    <rPh sb="4" eb="6">
      <t>サガク</t>
    </rPh>
    <phoneticPr fontId="2"/>
  </si>
  <si>
    <t xml:space="preserve">   ① 利   子</t>
  </si>
  <si>
    <t xml:space="preserve">   ② 配当(受取)</t>
  </si>
  <si>
    <t xml:space="preserve">   ④ 賃貸料(受取)</t>
  </si>
  <si>
    <t>(参考) 民間法人企業所得(配当受払前)</t>
  </si>
  <si>
    <t>※兵庫県総人口は、各年10月１日現在の総務省推計人口。但し、平成2年、7年、12年、17年は国勢調査人口。</t>
    <rPh sb="44" eb="45">
      <t>ネン</t>
    </rPh>
    <phoneticPr fontId="9"/>
  </si>
  <si>
    <t>財貨・サービスの供給</t>
    <rPh sb="0" eb="2">
      <t>ザイカ</t>
    </rPh>
    <rPh sb="8" eb="10">
      <t>キョウキュウ</t>
    </rPh>
    <phoneticPr fontId="2"/>
  </si>
  <si>
    <t>債権の変動</t>
    <rPh sb="0" eb="2">
      <t>サイケン</t>
    </rPh>
    <rPh sb="3" eb="5">
      <t>ヘンドウ</t>
    </rPh>
    <phoneticPr fontId="2"/>
  </si>
  <si>
    <t>県外に対する</t>
    <rPh sb="0" eb="2">
      <t>ケンガイ</t>
    </rPh>
    <rPh sb="3" eb="4">
      <t>タイ</t>
    </rPh>
    <phoneticPr fontId="2"/>
  </si>
  <si>
    <t>統計上の不突合</t>
    <rPh sb="0" eb="2">
      <t>トウケイ</t>
    </rPh>
    <rPh sb="2" eb="3">
      <t>ウエ</t>
    </rPh>
    <rPh sb="4" eb="5">
      <t>フ</t>
    </rPh>
    <rPh sb="5" eb="6">
      <t>トツ</t>
    </rPh>
    <rPh sb="6" eb="7">
      <t>ゴウ</t>
    </rPh>
    <phoneticPr fontId="2"/>
  </si>
  <si>
    <t>（控除）</t>
    <rPh sb="1" eb="3">
      <t>コウジョ</t>
    </rPh>
    <phoneticPr fontId="2"/>
  </si>
  <si>
    <t>資本移転（純）</t>
    <rPh sb="0" eb="2">
      <t>シホン</t>
    </rPh>
    <rPh sb="2" eb="4">
      <t>イテン</t>
    </rPh>
    <rPh sb="5" eb="6">
      <t>ジュン</t>
    </rPh>
    <phoneticPr fontId="2"/>
  </si>
  <si>
    <t>県外からの</t>
    <rPh sb="0" eb="1">
      <t>ケン</t>
    </rPh>
    <rPh sb="1" eb="2">
      <t>ソト</t>
    </rPh>
    <phoneticPr fontId="2"/>
  </si>
  <si>
    <t>の移入</t>
    <rPh sb="1" eb="3">
      <t>イニュウ</t>
    </rPh>
    <phoneticPr fontId="2"/>
  </si>
  <si>
    <t>財貨・サービス</t>
    <rPh sb="0" eb="2">
      <t>ザイカ</t>
    </rPh>
    <phoneticPr fontId="2"/>
  </si>
  <si>
    <t>営業余剰</t>
    <rPh sb="0" eb="2">
      <t>エイギョウ</t>
    </rPh>
    <rPh sb="2" eb="4">
      <t>ヨジョウ</t>
    </rPh>
    <phoneticPr fontId="2"/>
  </si>
  <si>
    <t>・混合所得</t>
    <rPh sb="1" eb="3">
      <t>コンゴウ</t>
    </rPh>
    <rPh sb="3" eb="5">
      <t>ショトク</t>
    </rPh>
    <phoneticPr fontId="2"/>
  </si>
  <si>
    <t>に課される税</t>
    <rPh sb="1" eb="2">
      <t>カ</t>
    </rPh>
    <rPh sb="5" eb="6">
      <t>ゼイ</t>
    </rPh>
    <phoneticPr fontId="2"/>
  </si>
  <si>
    <t>（控除）補助金</t>
    <rPh sb="1" eb="3">
      <t>コウジョ</t>
    </rPh>
    <rPh sb="4" eb="7">
      <t>ホジョキン</t>
    </rPh>
    <phoneticPr fontId="2"/>
  </si>
  <si>
    <t>生産・輸入品</t>
    <rPh sb="0" eb="2">
      <t>セイサン</t>
    </rPh>
    <rPh sb="3" eb="5">
      <t>ユニュウ</t>
    </rPh>
    <rPh sb="5" eb="6">
      <t>シナ</t>
    </rPh>
    <phoneticPr fontId="2"/>
  </si>
  <si>
    <t>付加価値</t>
    <rPh sb="0" eb="2">
      <t>フカ</t>
    </rPh>
    <rPh sb="2" eb="4">
      <t>カチ</t>
    </rPh>
    <phoneticPr fontId="2"/>
  </si>
  <si>
    <t>（県内総生産）</t>
    <rPh sb="1" eb="3">
      <t>ケンナイ</t>
    </rPh>
    <rPh sb="3" eb="4">
      <t>ソウ</t>
    </rPh>
    <rPh sb="4" eb="6">
      <t>セイサン</t>
    </rPh>
    <phoneticPr fontId="2"/>
  </si>
  <si>
    <t>（要素費用表示）</t>
    <rPh sb="1" eb="3">
      <t>ヨウソ</t>
    </rPh>
    <rPh sb="3" eb="5">
      <t>ヒヨウ</t>
    </rPh>
    <rPh sb="5" eb="7">
      <t>ヒョウジ</t>
    </rPh>
    <phoneticPr fontId="2"/>
  </si>
  <si>
    <t>県民所得</t>
    <rPh sb="0" eb="2">
      <t>ケンミン</t>
    </rPh>
    <rPh sb="2" eb="4">
      <t>ショトク</t>
    </rPh>
    <phoneticPr fontId="2"/>
  </si>
  <si>
    <t>の移出</t>
    <rPh sb="1" eb="3">
      <t>イシュツ</t>
    </rPh>
    <phoneticPr fontId="2"/>
  </si>
  <si>
    <t>財貨・サービスの移入</t>
    <rPh sb="0" eb="2">
      <t>ザイカ</t>
    </rPh>
    <rPh sb="8" eb="10">
      <t>イニュウ</t>
    </rPh>
    <phoneticPr fontId="2"/>
  </si>
  <si>
    <t>県外からの経常移転（純）</t>
    <rPh sb="0" eb="2">
      <t>ケンガイ</t>
    </rPh>
    <rPh sb="5" eb="7">
      <t>ケイジョウ</t>
    </rPh>
    <rPh sb="7" eb="9">
      <t>イテン</t>
    </rPh>
    <rPh sb="10" eb="11">
      <t>ジュン</t>
    </rPh>
    <phoneticPr fontId="2"/>
  </si>
  <si>
    <t>県外からの資本移転（純）</t>
    <rPh sb="0" eb="2">
      <t>ケンガイ</t>
    </rPh>
    <rPh sb="5" eb="7">
      <t>シホン</t>
    </rPh>
    <rPh sb="7" eb="9">
      <t>イテン</t>
    </rPh>
    <rPh sb="10" eb="11">
      <t>ジュン</t>
    </rPh>
    <phoneticPr fontId="2"/>
  </si>
  <si>
    <t>可処分所得</t>
    <rPh sb="0" eb="3">
      <t>カショブン</t>
    </rPh>
    <rPh sb="3" eb="5">
      <t>ショトク</t>
    </rPh>
    <phoneticPr fontId="2"/>
  </si>
  <si>
    <t>県民</t>
    <rPh sb="0" eb="2">
      <t>ケンミン</t>
    </rPh>
    <phoneticPr fontId="2"/>
  </si>
  <si>
    <t>経常移転（純）</t>
    <rPh sb="0" eb="2">
      <t>ケイジョウ</t>
    </rPh>
    <rPh sb="2" eb="4">
      <t>イテン</t>
    </rPh>
    <rPh sb="5" eb="6">
      <t>ジュン</t>
    </rPh>
    <phoneticPr fontId="2"/>
  </si>
  <si>
    <t>その他の</t>
    <rPh sb="2" eb="3">
      <t>タ</t>
    </rPh>
    <phoneticPr fontId="2"/>
  </si>
  <si>
    <t>移転等による</t>
    <rPh sb="0" eb="2">
      <t>イテン</t>
    </rPh>
    <rPh sb="2" eb="3">
      <t>トウ</t>
    </rPh>
    <phoneticPr fontId="2"/>
  </si>
  <si>
    <t>貯蓄・資本</t>
    <rPh sb="0" eb="2">
      <t>チョチク</t>
    </rPh>
    <rPh sb="3" eb="5">
      <t>シホン</t>
    </rPh>
    <phoneticPr fontId="2"/>
  </si>
  <si>
    <t>正味財産の</t>
    <rPh sb="0" eb="2">
      <t>ショウミ</t>
    </rPh>
    <rPh sb="2" eb="4">
      <t>ザイサン</t>
    </rPh>
    <phoneticPr fontId="2"/>
  </si>
  <si>
    <t>変動</t>
    <rPh sb="0" eb="2">
      <t>ヘンドウ</t>
    </rPh>
    <phoneticPr fontId="2"/>
  </si>
  <si>
    <t>県外からの</t>
    <rPh sb="0" eb="2">
      <t>ケンガイ</t>
    </rPh>
    <phoneticPr fontId="2"/>
  </si>
  <si>
    <t>所得（純）</t>
    <rPh sb="0" eb="2">
      <t>ショトク</t>
    </rPh>
    <rPh sb="3" eb="4">
      <t>ジュン</t>
    </rPh>
    <phoneticPr fontId="2"/>
  </si>
  <si>
    <t>－</t>
    <phoneticPr fontId="2"/>
  </si>
  <si>
    <t>＋</t>
    <phoneticPr fontId="2"/>
  </si>
  <si>
    <t>＋</t>
    <phoneticPr fontId="2"/>
  </si>
  <si>
    <t>－</t>
    <phoneticPr fontId="2"/>
  </si>
  <si>
    <t>＋</t>
    <phoneticPr fontId="2"/>
  </si>
  <si>
    <t>最終消費</t>
    <rPh sb="0" eb="2">
      <t>サイシュウ</t>
    </rPh>
    <rPh sb="2" eb="4">
      <t>ショウヒ</t>
    </rPh>
    <phoneticPr fontId="2"/>
  </si>
  <si>
    <t>１　統合勘定</t>
    <rPh sb="2" eb="4">
      <t>トウゴウ</t>
    </rPh>
    <rPh sb="4" eb="6">
      <t>カンジョウ</t>
    </rPh>
    <phoneticPr fontId="9"/>
  </si>
  <si>
    <t>県内総生産（支出側）</t>
    <rPh sb="0" eb="2">
      <t>ケンナイ</t>
    </rPh>
    <rPh sb="2" eb="5">
      <t>ソウセイサン</t>
    </rPh>
    <rPh sb="6" eb="8">
      <t>シシュツ</t>
    </rPh>
    <rPh sb="8" eb="9">
      <t>ガワ</t>
    </rPh>
    <phoneticPr fontId="2"/>
  </si>
  <si>
    <t>（注）</t>
    <rPh sb="1" eb="2">
      <t>チュウ</t>
    </rPh>
    <phoneticPr fontId="2"/>
  </si>
  <si>
    <t>（控除）統計上の</t>
    <rPh sb="1" eb="3">
      <t>コウジョ</t>
    </rPh>
    <rPh sb="4" eb="7">
      <t>トウケイジョウ</t>
    </rPh>
    <phoneticPr fontId="2"/>
  </si>
  <si>
    <t>不突合</t>
    <rPh sb="0" eb="1">
      <t>フ</t>
    </rPh>
    <rPh sb="1" eb="2">
      <t>トツ</t>
    </rPh>
    <rPh sb="2" eb="3">
      <t>ゴウ</t>
    </rPh>
    <phoneticPr fontId="2"/>
  </si>
  <si>
    <t>県  外</t>
    <rPh sb="0" eb="1">
      <t>ケン</t>
    </rPh>
    <rPh sb="3" eb="4">
      <t>ガイ</t>
    </rPh>
    <phoneticPr fontId="2"/>
  </si>
  <si>
    <t>県　外</t>
    <rPh sb="0" eb="1">
      <t>ケン</t>
    </rPh>
    <rPh sb="2" eb="3">
      <t>ガイ</t>
    </rPh>
    <phoneticPr fontId="2"/>
  </si>
  <si>
    <t>貯蓄投資差額は、一般政府土地の購入（純）を含む。</t>
    <rPh sb="0" eb="2">
      <t>チョチク</t>
    </rPh>
    <rPh sb="2" eb="4">
      <t>トウシ</t>
    </rPh>
    <rPh sb="4" eb="6">
      <t>サガク</t>
    </rPh>
    <rPh sb="8" eb="10">
      <t>イッパン</t>
    </rPh>
    <rPh sb="10" eb="12">
      <t>セイフ</t>
    </rPh>
    <rPh sb="12" eb="14">
      <t>トチ</t>
    </rPh>
    <rPh sb="15" eb="17">
      <t>コウニュウ</t>
    </rPh>
    <rPh sb="18" eb="19">
      <t>ジュン</t>
    </rPh>
    <rPh sb="21" eb="22">
      <t>フク</t>
    </rPh>
    <phoneticPr fontId="2"/>
  </si>
  <si>
    <t>項　　　　目</t>
    <phoneticPr fontId="9"/>
  </si>
  <si>
    <t>＋</t>
    <phoneticPr fontId="2"/>
  </si>
  <si>
    <t>－</t>
    <phoneticPr fontId="2"/>
  </si>
  <si>
    <t>　</t>
    <phoneticPr fontId="9"/>
  </si>
  <si>
    <t>→は、財貨・サービスの処分等を、→は、所得の処分等を示している。</t>
    <rPh sb="3" eb="5">
      <t>ザイカ</t>
    </rPh>
    <rPh sb="11" eb="13">
      <t>ショブン</t>
    </rPh>
    <rPh sb="13" eb="14">
      <t>トウ</t>
    </rPh>
    <rPh sb="19" eb="21">
      <t>ショトク</t>
    </rPh>
    <rPh sb="22" eb="24">
      <t>ショブン</t>
    </rPh>
    <rPh sb="24" eb="25">
      <t>トウ</t>
    </rPh>
    <rPh sb="26" eb="27">
      <t>シメ</t>
    </rPh>
    <phoneticPr fontId="2"/>
  </si>
  <si>
    <t>平成</t>
    <rPh sb="0" eb="2">
      <t>ヘイセイ</t>
    </rPh>
    <phoneticPr fontId="2"/>
  </si>
  <si>
    <t>18年度</t>
    <rPh sb="2" eb="4">
      <t>ネンド</t>
    </rPh>
    <phoneticPr fontId="9"/>
  </si>
  <si>
    <t>19年度</t>
    <rPh sb="2" eb="3">
      <t>ネン</t>
    </rPh>
    <rPh sb="3" eb="4">
      <t>ド</t>
    </rPh>
    <phoneticPr fontId="9"/>
  </si>
  <si>
    <t>20年度</t>
    <rPh sb="2" eb="3">
      <t>ネン</t>
    </rPh>
    <rPh sb="3" eb="4">
      <t>ド</t>
    </rPh>
    <phoneticPr fontId="9"/>
  </si>
  <si>
    <t>21年度</t>
    <rPh sb="2" eb="3">
      <t>ネン</t>
    </rPh>
    <rPh sb="3" eb="4">
      <t>ド</t>
    </rPh>
    <phoneticPr fontId="9"/>
  </si>
  <si>
    <t>22年度</t>
    <rPh sb="2" eb="3">
      <t>ネン</t>
    </rPh>
    <rPh sb="3" eb="4">
      <t>ド</t>
    </rPh>
    <phoneticPr fontId="9"/>
  </si>
  <si>
    <t>固定資本減耗</t>
    <rPh sb="4" eb="6">
      <t>ゲンモウ</t>
    </rPh>
    <phoneticPr fontId="2"/>
  </si>
  <si>
    <t>県内純生産</t>
    <rPh sb="0" eb="2">
      <t>ケンナイ</t>
    </rPh>
    <rPh sb="2" eb="3">
      <t>ジュン</t>
    </rPh>
    <rPh sb="3" eb="5">
      <t>セイサン</t>
    </rPh>
    <phoneticPr fontId="2"/>
  </si>
  <si>
    <t>生産・輸入品に</t>
    <rPh sb="0" eb="2">
      <t>セイサン</t>
    </rPh>
    <rPh sb="3" eb="5">
      <t>ユニュウ</t>
    </rPh>
    <rPh sb="5" eb="6">
      <t>シナ</t>
    </rPh>
    <phoneticPr fontId="2"/>
  </si>
  <si>
    <t>営業余剰・</t>
    <rPh sb="0" eb="2">
      <t>エイギョウ</t>
    </rPh>
    <rPh sb="2" eb="4">
      <t>ヨジョウ</t>
    </rPh>
    <phoneticPr fontId="2"/>
  </si>
  <si>
    <t>課される税</t>
    <rPh sb="0" eb="1">
      <t>カ</t>
    </rPh>
    <rPh sb="4" eb="5">
      <t>ゼイ</t>
    </rPh>
    <phoneticPr fontId="2"/>
  </si>
  <si>
    <t>混合所得</t>
    <rPh sb="0" eb="2">
      <t>コンゴウ</t>
    </rPh>
    <rPh sb="2" eb="4">
      <t>ショトク</t>
    </rPh>
    <phoneticPr fontId="2"/>
  </si>
  <si>
    <t>(控除)補助金</t>
    <rPh sb="1" eb="3">
      <t>コウジョ</t>
    </rPh>
    <rPh sb="4" eb="7">
      <t>ホジョキン</t>
    </rPh>
    <phoneticPr fontId="2"/>
  </si>
  <si>
    <t>（３）資本調達勘定（実物取引）</t>
    <rPh sb="3" eb="5">
      <t>シホン</t>
    </rPh>
    <rPh sb="5" eb="7">
      <t>チョウタツ</t>
    </rPh>
    <rPh sb="7" eb="9">
      <t>カンジョウ</t>
    </rPh>
    <rPh sb="10" eb="12">
      <t>ジツブツ</t>
    </rPh>
    <rPh sb="12" eb="14">
      <t>トリヒキ</t>
    </rPh>
    <phoneticPr fontId="5"/>
  </si>
  <si>
    <t>　　項　　　　目</t>
    <rPh sb="2" eb="8">
      <t>コウモク</t>
    </rPh>
    <phoneticPr fontId="5"/>
  </si>
  <si>
    <t>　県内総固定資本形成</t>
  </si>
  <si>
    <t>（控除）固定資本減耗</t>
    <rPh sb="1" eb="3">
      <t>コウジョ</t>
    </rPh>
    <rPh sb="4" eb="6">
      <t>コテイ</t>
    </rPh>
    <rPh sb="6" eb="8">
      <t>シホン</t>
    </rPh>
    <rPh sb="8" eb="10">
      <t>ゲンモウ</t>
    </rPh>
    <phoneticPr fontId="5"/>
  </si>
  <si>
    <t>在庫品増加</t>
    <rPh sb="0" eb="3">
      <t>ザイコヒン</t>
    </rPh>
    <rPh sb="3" eb="5">
      <t>ゾウカ</t>
    </rPh>
    <phoneticPr fontId="5"/>
  </si>
  <si>
    <t>県外に対する債権の変動</t>
    <rPh sb="0" eb="2">
      <t>ケンガイ</t>
    </rPh>
    <rPh sb="3" eb="4">
      <t>タイ</t>
    </rPh>
    <rPh sb="6" eb="8">
      <t>サイケン</t>
    </rPh>
    <rPh sb="9" eb="11">
      <t>ヘンドウ</t>
    </rPh>
    <phoneticPr fontId="5"/>
  </si>
  <si>
    <t>資　産　の　変　動</t>
    <rPh sb="0" eb="3">
      <t>シサン</t>
    </rPh>
    <rPh sb="6" eb="9">
      <t>ヘンドウ</t>
    </rPh>
    <phoneticPr fontId="5"/>
  </si>
  <si>
    <t>県民貯蓄</t>
    <rPh sb="0" eb="2">
      <t>ケンミン</t>
    </rPh>
    <rPh sb="2" eb="4">
      <t>チョチク</t>
    </rPh>
    <phoneticPr fontId="5"/>
  </si>
  <si>
    <t>県外からの資本移転等（純）</t>
    <rPh sb="0" eb="2">
      <t>ケンガイ</t>
    </rPh>
    <rPh sb="5" eb="7">
      <t>シホン</t>
    </rPh>
    <rPh sb="7" eb="9">
      <t>イテン</t>
    </rPh>
    <rPh sb="9" eb="10">
      <t>トウ</t>
    </rPh>
    <rPh sb="11" eb="12">
      <t>ジュン</t>
    </rPh>
    <phoneticPr fontId="5"/>
  </si>
  <si>
    <t>（控除）統計上の不突合</t>
    <rPh sb="1" eb="3">
      <t>コウジョ</t>
    </rPh>
    <rPh sb="4" eb="6">
      <t>トウケイ</t>
    </rPh>
    <rPh sb="6" eb="7">
      <t>ウエ</t>
    </rPh>
    <rPh sb="8" eb="9">
      <t>フ</t>
    </rPh>
    <rPh sb="9" eb="10">
      <t>トツゼン</t>
    </rPh>
    <rPh sb="10" eb="11">
      <t>ア</t>
    </rPh>
    <phoneticPr fontId="5"/>
  </si>
  <si>
    <t>貯蓄・資本移転による正味資産の変動</t>
    <rPh sb="0" eb="2">
      <t>チョチク</t>
    </rPh>
    <rPh sb="3" eb="5">
      <t>シホン</t>
    </rPh>
    <rPh sb="5" eb="7">
      <t>イテン</t>
    </rPh>
    <rPh sb="10" eb="12">
      <t>ショウミ</t>
    </rPh>
    <rPh sb="12" eb="14">
      <t>シサン</t>
    </rPh>
    <rPh sb="15" eb="17">
      <t>ヘンドウ</t>
    </rPh>
    <phoneticPr fontId="9"/>
  </si>
  <si>
    <t>　</t>
    <phoneticPr fontId="5"/>
  </si>
  <si>
    <t>ただし、県内総生産勘定は要素所得表から数字をひらっているので使用していない様子</t>
    <rPh sb="4" eb="6">
      <t>ケンナイ</t>
    </rPh>
    <rPh sb="6" eb="9">
      <t>ソウセイサン</t>
    </rPh>
    <rPh sb="9" eb="11">
      <t>カンジョウ</t>
    </rPh>
    <rPh sb="12" eb="14">
      <t>ヨウソ</t>
    </rPh>
    <rPh sb="14" eb="16">
      <t>ショトク</t>
    </rPh>
    <rPh sb="16" eb="17">
      <t>ヒョウ</t>
    </rPh>
    <rPh sb="19" eb="21">
      <t>スウジ</t>
    </rPh>
    <rPh sb="30" eb="32">
      <t>シヨウ</t>
    </rPh>
    <rPh sb="37" eb="39">
      <t>ヨウス</t>
    </rPh>
    <phoneticPr fontId="2"/>
  </si>
  <si>
    <t>(資金過不足)</t>
    <rPh sb="1" eb="3">
      <t>シキン</t>
    </rPh>
    <rPh sb="3" eb="6">
      <t>カフソク</t>
    </rPh>
    <phoneticPr fontId="2"/>
  </si>
  <si>
    <t>(市場価格表示)</t>
    <rPh sb="1" eb="3">
      <t>シジョウ</t>
    </rPh>
    <rPh sb="3" eb="5">
      <t>カカク</t>
    </rPh>
    <rPh sb="5" eb="7">
      <t>ヒョウジ</t>
    </rPh>
    <phoneticPr fontId="2"/>
  </si>
  <si>
    <t>財貨･サービス</t>
    <rPh sb="0" eb="2">
      <t>ザイカ</t>
    </rPh>
    <phoneticPr fontId="2"/>
  </si>
  <si>
    <t>23年度</t>
    <rPh sb="2" eb="3">
      <t>ネン</t>
    </rPh>
    <rPh sb="3" eb="4">
      <t>ド</t>
    </rPh>
    <phoneticPr fontId="9"/>
  </si>
  <si>
    <t>（１） 県内総生産勘定（生産側及び支出側）</t>
    <rPh sb="9" eb="11">
      <t>カンジョウ</t>
    </rPh>
    <rPh sb="12" eb="15">
      <t>セイサンガワ</t>
    </rPh>
    <rPh sb="15" eb="16">
      <t>オヨ</t>
    </rPh>
    <rPh sb="17" eb="19">
      <t>シシュツ</t>
    </rPh>
    <rPh sb="19" eb="20">
      <t>ガワ</t>
    </rPh>
    <phoneticPr fontId="9"/>
  </si>
  <si>
    <t>財貨・サービスの移出(入)は、FISIMを除く。</t>
    <rPh sb="0" eb="2">
      <t>ザイカ</t>
    </rPh>
    <rPh sb="8" eb="10">
      <t>イシュツ</t>
    </rPh>
    <rPh sb="11" eb="12">
      <t>イリ</t>
    </rPh>
    <rPh sb="21" eb="22">
      <t>ノゾ</t>
    </rPh>
    <phoneticPr fontId="2"/>
  </si>
  <si>
    <t>24年度</t>
    <rPh sb="2" eb="3">
      <t>ネン</t>
    </rPh>
    <rPh sb="3" eb="4">
      <t>ド</t>
    </rPh>
    <phoneticPr fontId="9"/>
  </si>
  <si>
    <t>25年度</t>
    <rPh sb="2" eb="3">
      <t>ネン</t>
    </rPh>
    <rPh sb="3" eb="4">
      <t>ド</t>
    </rPh>
    <phoneticPr fontId="9"/>
  </si>
  <si>
    <t>！作成時注意　　統合勘定から（１）県内総生産勘定と（３）資本調達勘定を貼り付けている</t>
    <rPh sb="1" eb="3">
      <t>サクセイ</t>
    </rPh>
    <rPh sb="3" eb="4">
      <t>ジ</t>
    </rPh>
    <rPh sb="4" eb="6">
      <t>チュウイ</t>
    </rPh>
    <rPh sb="8" eb="10">
      <t>トウゴウ</t>
    </rPh>
    <rPh sb="10" eb="12">
      <t>カンジョウ</t>
    </rPh>
    <rPh sb="17" eb="19">
      <t>ケンナイ</t>
    </rPh>
    <rPh sb="19" eb="22">
      <t>ソウセイサン</t>
    </rPh>
    <rPh sb="22" eb="24">
      <t>カンジョウ</t>
    </rPh>
    <rPh sb="28" eb="30">
      <t>シホン</t>
    </rPh>
    <rPh sb="30" eb="32">
      <t>チョウタツ</t>
    </rPh>
    <rPh sb="32" eb="34">
      <t>カンジョウ</t>
    </rPh>
    <rPh sb="35" eb="36">
      <t>ハ</t>
    </rPh>
    <rPh sb="37" eb="38">
      <t>ツ</t>
    </rPh>
    <phoneticPr fontId="2"/>
  </si>
  <si>
    <t>中 間 投 入</t>
  </si>
  <si>
    <t>県内要素所得</t>
  </si>
  <si>
    <t>雇用者報酬</t>
    <rPh sb="0" eb="3">
      <t>コヨウシャ</t>
    </rPh>
    <rPh sb="3" eb="5">
      <t>ホウシュウ</t>
    </rPh>
    <phoneticPr fontId="2"/>
  </si>
  <si>
    <t>経済活動の種類</t>
  </si>
  <si>
    <t>（生産者価格表示）</t>
    <rPh sb="1" eb="4">
      <t>セイサンシャ</t>
    </rPh>
    <rPh sb="4" eb="6">
      <t>カカク</t>
    </rPh>
    <rPh sb="6" eb="8">
      <t>ヒョウジ</t>
    </rPh>
    <phoneticPr fontId="2"/>
  </si>
  <si>
    <t>(純生産)</t>
  </si>
  <si>
    <t>26年度</t>
    <rPh sb="2" eb="3">
      <t>ネン</t>
    </rPh>
    <rPh sb="3" eb="4">
      <t>ド</t>
    </rPh>
    <phoneticPr fontId="9"/>
  </si>
  <si>
    <t>27年度</t>
    <rPh sb="2" eb="3">
      <t>ネン</t>
    </rPh>
    <rPh sb="3" eb="4">
      <t>ド</t>
    </rPh>
    <phoneticPr fontId="9"/>
  </si>
  <si>
    <t>1. 雇  用  者  報　酬</t>
    <rPh sb="3" eb="4">
      <t>ヤトイ</t>
    </rPh>
    <phoneticPr fontId="5"/>
  </si>
  <si>
    <t xml:space="preserve"> (1) 賃 金･俸 給</t>
  </si>
  <si>
    <t xml:space="preserve"> (2) 雇主の社会負担</t>
  </si>
  <si>
    <t xml:space="preserve">    a. 雇主の現実社会負担</t>
  </si>
  <si>
    <t xml:space="preserve">    b. 雇主の帰属社会負担</t>
  </si>
  <si>
    <t>2. 財  産  所  得（非企業部門）</t>
  </si>
  <si>
    <t xml:space="preserve">    a. 受  取</t>
  </si>
  <si>
    <t xml:space="preserve">    b. 支  払</t>
  </si>
  <si>
    <t xml:space="preserve"> (1) 一 般 政 府</t>
  </si>
  <si>
    <t xml:space="preserve"> (2) 家      計</t>
  </si>
  <si>
    <t xml:space="preserve">    b. 支  払（消費者負債利子）</t>
    <rPh sb="12" eb="15">
      <t>ショウヒシャ</t>
    </rPh>
    <rPh sb="15" eb="17">
      <t>フサイ</t>
    </rPh>
    <rPh sb="17" eb="19">
      <t>リシ</t>
    </rPh>
    <phoneticPr fontId="33"/>
  </si>
  <si>
    <t xml:space="preserve">   ③ その他の投資所得（受取）</t>
    <rPh sb="7" eb="8">
      <t>タ</t>
    </rPh>
    <rPh sb="9" eb="11">
      <t>トウシ</t>
    </rPh>
    <rPh sb="14" eb="16">
      <t>ウケトリ</t>
    </rPh>
    <phoneticPr fontId="34"/>
  </si>
  <si>
    <t xml:space="preserve"> (3) 対家計民間非営利団体</t>
  </si>
  <si>
    <t>3. 企業所得（企業部門の第１次所得バランス）</t>
    <rPh sb="8" eb="10">
      <t>キギョウ</t>
    </rPh>
    <rPh sb="10" eb="12">
      <t>ブモン</t>
    </rPh>
    <rPh sb="13" eb="14">
      <t>ダイ</t>
    </rPh>
    <rPh sb="15" eb="16">
      <t>ジ</t>
    </rPh>
    <rPh sb="16" eb="18">
      <t>ショトク</t>
    </rPh>
    <phoneticPr fontId="33"/>
  </si>
  <si>
    <t xml:space="preserve"> (1) 民間法人企業</t>
  </si>
  <si>
    <t xml:space="preserve">   a. 非金融法人企業</t>
  </si>
  <si>
    <t xml:space="preserve">   b. 金融機関</t>
  </si>
  <si>
    <t xml:space="preserve"> (2) 公  的  企  業</t>
  </si>
  <si>
    <t xml:space="preserve"> (3) 個  人  企  業</t>
  </si>
  <si>
    <t xml:space="preserve">   a. 農林水産業</t>
  </si>
  <si>
    <t xml:space="preserve">   b. その他の産業(非農林水・非金融)</t>
  </si>
  <si>
    <t xml:space="preserve">   c. 持  ち  家</t>
  </si>
  <si>
    <t>4. 県民所得(要素費用表示)（1＋2＋3）</t>
  </si>
  <si>
    <t>5. 生産・輸入品に課される税 (控除) 補助金</t>
  </si>
  <si>
    <t>6. 県民所得(市場価格表示)（4＋5）</t>
  </si>
  <si>
    <t>7. その他の経常移転(純)</t>
  </si>
  <si>
    <t xml:space="preserve"> (1) 非金融法人企業及び金融機関</t>
    <rPh sb="10" eb="12">
      <t>キギョウ</t>
    </rPh>
    <phoneticPr fontId="5"/>
  </si>
  <si>
    <t xml:space="preserve"> (2) 一　般　政　府</t>
  </si>
  <si>
    <t xml:space="preserve"> (3) 家計(個人企業を含む)</t>
  </si>
  <si>
    <t xml:space="preserve"> (4) 対家計民間非営利団体</t>
  </si>
  <si>
    <t>8. 県民可処分所得（6＋7）</t>
  </si>
  <si>
    <t xml:space="preserve">    県民総所得（市場価格表示）</t>
    <rPh sb="4" eb="6">
      <t>ケンミン</t>
    </rPh>
    <rPh sb="6" eb="7">
      <t>ソウ</t>
    </rPh>
    <rPh sb="7" eb="9">
      <t>ショトク</t>
    </rPh>
    <rPh sb="10" eb="12">
      <t>シジョウ</t>
    </rPh>
    <rPh sb="12" eb="14">
      <t>カカク</t>
    </rPh>
    <rPh sb="14" eb="16">
      <t>ヒョウジ</t>
    </rPh>
    <phoneticPr fontId="5"/>
  </si>
  <si>
    <t xml:space="preserve">    一人当たり県民所得（単位：千円）</t>
    <rPh sb="4" eb="5">
      <t>１</t>
    </rPh>
    <rPh sb="5" eb="6">
      <t>ニン</t>
    </rPh>
    <rPh sb="6" eb="7">
      <t>ア</t>
    </rPh>
    <rPh sb="9" eb="11">
      <t>ケンミン</t>
    </rPh>
    <rPh sb="11" eb="13">
      <t>ショトク</t>
    </rPh>
    <rPh sb="14" eb="16">
      <t>タンイ</t>
    </rPh>
    <rPh sb="17" eb="19">
      <t>センエン</t>
    </rPh>
    <phoneticPr fontId="5"/>
  </si>
  <si>
    <t>　　兵庫県総人口（単位：人）※</t>
    <rPh sb="2" eb="5">
      <t>ヒョウゴケン</t>
    </rPh>
    <rPh sb="5" eb="6">
      <t>ソウ</t>
    </rPh>
    <rPh sb="6" eb="8">
      <t>ジンコウ</t>
    </rPh>
    <rPh sb="9" eb="11">
      <t>タンイ</t>
    </rPh>
    <rPh sb="12" eb="13">
      <t>ニン</t>
    </rPh>
    <phoneticPr fontId="5"/>
  </si>
  <si>
    <t>　雇用者報酬（県内活動による）</t>
    <rPh sb="1" eb="4">
      <t>コヨウシャ</t>
    </rPh>
    <rPh sb="4" eb="6">
      <t>ホウシュウ</t>
    </rPh>
    <rPh sb="7" eb="9">
      <t>ケンナイ</t>
    </rPh>
    <rPh sb="9" eb="11">
      <t>カツドウ</t>
    </rPh>
    <phoneticPr fontId="4"/>
  </si>
  <si>
    <t>　営業余剰・混合所得</t>
    <rPh sb="6" eb="8">
      <t>コンゴウ</t>
    </rPh>
    <rPh sb="8" eb="10">
      <t>ショトク</t>
    </rPh>
    <phoneticPr fontId="4"/>
  </si>
  <si>
    <t>　固定資本減耗</t>
  </si>
  <si>
    <t>　生産・輸入品に課税される税</t>
    <rPh sb="1" eb="3">
      <t>セイサン</t>
    </rPh>
    <rPh sb="4" eb="7">
      <t>ユニュウヒン</t>
    </rPh>
    <rPh sb="8" eb="10">
      <t>カゼイ</t>
    </rPh>
    <rPh sb="13" eb="14">
      <t>ゼイ</t>
    </rPh>
    <phoneticPr fontId="4"/>
  </si>
  <si>
    <t xml:space="preserve"> （控除）補助金</t>
  </si>
  <si>
    <t>　県内総生産（生産側）</t>
    <rPh sb="1" eb="3">
      <t>ケンナイ</t>
    </rPh>
    <rPh sb="3" eb="4">
      <t>ソウ</t>
    </rPh>
    <rPh sb="4" eb="6">
      <t>セイサン</t>
    </rPh>
    <rPh sb="7" eb="10">
      <t>セイサンガワ</t>
    </rPh>
    <phoneticPr fontId="2"/>
  </si>
  <si>
    <t>　民間最終消費支出</t>
  </si>
  <si>
    <t>　政府最終消費支出　</t>
  </si>
  <si>
    <t>　在庫変動</t>
    <rPh sb="3" eb="5">
      <t>ヘンドウ</t>
    </rPh>
    <phoneticPr fontId="2"/>
  </si>
  <si>
    <t>　財貨･ｻｰﾋﾞｽの移出</t>
  </si>
  <si>
    <t>　（控除）財貨･ｻｰﾋﾞｽの移入</t>
    <rPh sb="2" eb="4">
      <t>コウジョ</t>
    </rPh>
    <rPh sb="15" eb="16">
      <t>ニュウ</t>
    </rPh>
    <phoneticPr fontId="4"/>
  </si>
  <si>
    <t>　統計上の不突合</t>
    <rPh sb="1" eb="3">
      <t>トウケイ</t>
    </rPh>
    <rPh sb="3" eb="4">
      <t>ウエ</t>
    </rPh>
    <rPh sb="5" eb="6">
      <t>フ</t>
    </rPh>
    <rPh sb="6" eb="7">
      <t>トツ</t>
    </rPh>
    <rPh sb="7" eb="8">
      <t>ア</t>
    </rPh>
    <phoneticPr fontId="4"/>
  </si>
  <si>
    <t>　県内総支出</t>
    <rPh sb="1" eb="3">
      <t>ケンナイ</t>
    </rPh>
    <rPh sb="3" eb="4">
      <t>ソウ</t>
    </rPh>
    <rPh sb="4" eb="6">
      <t>シシュツ</t>
    </rPh>
    <phoneticPr fontId="4"/>
  </si>
  <si>
    <t>１　農林水産業</t>
    <rPh sb="2" eb="4">
      <t>ノウリン</t>
    </rPh>
    <rPh sb="4" eb="7">
      <t>スイサンギョウ</t>
    </rPh>
    <phoneticPr fontId="2"/>
  </si>
  <si>
    <t>（１）農業</t>
    <rPh sb="3" eb="5">
      <t>ノウギョウ</t>
    </rPh>
    <phoneticPr fontId="2"/>
  </si>
  <si>
    <t>（２）林業</t>
    <rPh sb="3" eb="5">
      <t>リンギョウ</t>
    </rPh>
    <phoneticPr fontId="2"/>
  </si>
  <si>
    <t>（３）水産業</t>
    <rPh sb="3" eb="6">
      <t>スイサンギョウ</t>
    </rPh>
    <phoneticPr fontId="2"/>
  </si>
  <si>
    <t>（２）繊維製品</t>
    <rPh sb="5" eb="7">
      <t>セイヒン</t>
    </rPh>
    <phoneticPr fontId="2"/>
  </si>
  <si>
    <t>（３）パルプ･紙・紙加工品</t>
    <rPh sb="9" eb="10">
      <t>カミ</t>
    </rPh>
    <rPh sb="10" eb="13">
      <t>カコウヒン</t>
    </rPh>
    <phoneticPr fontId="2"/>
  </si>
  <si>
    <t>（７）一次金属</t>
    <rPh sb="3" eb="5">
      <t>イチジ</t>
    </rPh>
    <rPh sb="5" eb="7">
      <t>キンゾク</t>
    </rPh>
    <phoneticPr fontId="2"/>
  </si>
  <si>
    <t>（９）はん用・生産用・業務用機械</t>
    <rPh sb="5" eb="6">
      <t>ヨウ</t>
    </rPh>
    <rPh sb="7" eb="10">
      <t>セイサンヨウ</t>
    </rPh>
    <rPh sb="11" eb="14">
      <t>ギョウムヨウ</t>
    </rPh>
    <rPh sb="14" eb="16">
      <t>キカイ</t>
    </rPh>
    <phoneticPr fontId="2"/>
  </si>
  <si>
    <t>（10）電子部品・デバイス</t>
    <rPh sb="4" eb="6">
      <t>デンシ</t>
    </rPh>
    <rPh sb="6" eb="8">
      <t>ブヒン</t>
    </rPh>
    <phoneticPr fontId="2"/>
  </si>
  <si>
    <t>（12）情報・通信機械</t>
    <rPh sb="4" eb="6">
      <t>ジョウホウ</t>
    </rPh>
    <rPh sb="7" eb="9">
      <t>ツウシン</t>
    </rPh>
    <rPh sb="9" eb="11">
      <t>キカイ</t>
    </rPh>
    <phoneticPr fontId="2"/>
  </si>
  <si>
    <t>（13）輸送用機械</t>
    <rPh sb="6" eb="7">
      <t>ヨウ</t>
    </rPh>
    <phoneticPr fontId="2"/>
  </si>
  <si>
    <t>（14）印刷業</t>
    <rPh sb="4" eb="7">
      <t>インサツギョウ</t>
    </rPh>
    <phoneticPr fontId="2"/>
  </si>
  <si>
    <t>４　電気・ガス・水道・廃棄物処理業</t>
    <rPh sb="11" eb="14">
      <t>ハイキブツ</t>
    </rPh>
    <rPh sb="14" eb="16">
      <t>ショリ</t>
    </rPh>
    <phoneticPr fontId="2"/>
  </si>
  <si>
    <t>（２）ガス・水道・廃棄物処理業</t>
    <rPh sb="6" eb="8">
      <t>スイドウ</t>
    </rPh>
    <rPh sb="9" eb="12">
      <t>ハイキブツ</t>
    </rPh>
    <rPh sb="12" eb="14">
      <t>ショリ</t>
    </rPh>
    <rPh sb="14" eb="15">
      <t>ギョウ</t>
    </rPh>
    <phoneticPr fontId="2"/>
  </si>
  <si>
    <t>７　運輸・郵便業</t>
    <rPh sb="2" eb="4">
      <t>ウンユ</t>
    </rPh>
    <rPh sb="5" eb="7">
      <t>ユウビン</t>
    </rPh>
    <rPh sb="7" eb="8">
      <t>ギョウ</t>
    </rPh>
    <phoneticPr fontId="2"/>
  </si>
  <si>
    <t>８　宿泊・飲食サービス業</t>
    <rPh sb="2" eb="4">
      <t>シュクハク</t>
    </rPh>
    <rPh sb="5" eb="7">
      <t>インショク</t>
    </rPh>
    <rPh sb="11" eb="12">
      <t>ギョウ</t>
    </rPh>
    <phoneticPr fontId="2"/>
  </si>
  <si>
    <t>９　情報通信業</t>
    <rPh sb="2" eb="4">
      <t>ジョウホウ</t>
    </rPh>
    <rPh sb="4" eb="7">
      <t>ツウシンギョウ</t>
    </rPh>
    <phoneticPr fontId="2"/>
  </si>
  <si>
    <t>（１）通信・放送業</t>
    <rPh sb="3" eb="5">
      <t>ツウシン</t>
    </rPh>
    <rPh sb="6" eb="9">
      <t>ホウソウギョウ</t>
    </rPh>
    <phoneticPr fontId="2"/>
  </si>
  <si>
    <t>（２）情報ｻｰﾋﾞｽ・映像音声文字情報制作業</t>
    <rPh sb="3" eb="5">
      <t>ジョウホウ</t>
    </rPh>
    <rPh sb="11" eb="13">
      <t>エイゾウ</t>
    </rPh>
    <rPh sb="13" eb="15">
      <t>オンセイ</t>
    </rPh>
    <rPh sb="15" eb="17">
      <t>モジ</t>
    </rPh>
    <rPh sb="17" eb="19">
      <t>ジョウホウ</t>
    </rPh>
    <rPh sb="20" eb="21">
      <t>ギョウ</t>
    </rPh>
    <phoneticPr fontId="2"/>
  </si>
  <si>
    <t>（１）住宅賃貸業</t>
    <rPh sb="3" eb="5">
      <t>ジュウタク</t>
    </rPh>
    <rPh sb="5" eb="8">
      <t>チンタイギョウ</t>
    </rPh>
    <phoneticPr fontId="2"/>
  </si>
  <si>
    <t>（２）その他の不動産業</t>
    <rPh sb="5" eb="6">
      <t>タ</t>
    </rPh>
    <rPh sb="7" eb="11">
      <t>フドウサンギョウ</t>
    </rPh>
    <phoneticPr fontId="2"/>
  </si>
  <si>
    <t>12　専門・科学技術、業務支援サービス業</t>
    <rPh sb="3" eb="5">
      <t>センモン</t>
    </rPh>
    <rPh sb="6" eb="8">
      <t>カガク</t>
    </rPh>
    <rPh sb="8" eb="10">
      <t>ギジュツ</t>
    </rPh>
    <rPh sb="11" eb="13">
      <t>ギョウム</t>
    </rPh>
    <rPh sb="13" eb="15">
      <t>シエン</t>
    </rPh>
    <rPh sb="19" eb="20">
      <t>ギョウ</t>
    </rPh>
    <phoneticPr fontId="2"/>
  </si>
  <si>
    <t>14　教育</t>
    <rPh sb="3" eb="5">
      <t>キョウイク</t>
    </rPh>
    <phoneticPr fontId="2"/>
  </si>
  <si>
    <t>15　保健衛生・社会事業</t>
    <rPh sb="3" eb="5">
      <t>ホケン</t>
    </rPh>
    <rPh sb="5" eb="7">
      <t>エイセイ</t>
    </rPh>
    <rPh sb="8" eb="10">
      <t>シャカイ</t>
    </rPh>
    <rPh sb="10" eb="12">
      <t>ジギョウ</t>
    </rPh>
    <phoneticPr fontId="2"/>
  </si>
  <si>
    <t>16　その他のサービス</t>
    <rPh sb="5" eb="6">
      <t>タ</t>
    </rPh>
    <phoneticPr fontId="2"/>
  </si>
  <si>
    <t>17　小計（１～16）</t>
    <rPh sb="3" eb="5">
      <t>ショウケイ</t>
    </rPh>
    <phoneticPr fontId="2"/>
  </si>
  <si>
    <t>一般政府</t>
    <rPh sb="0" eb="2">
      <t>イッパン</t>
    </rPh>
    <rPh sb="2" eb="4">
      <t>セイフ</t>
    </rPh>
    <phoneticPr fontId="2"/>
  </si>
  <si>
    <t>在庫変動</t>
    <rPh sb="0" eb="2">
      <t>ザイコ</t>
    </rPh>
    <rPh sb="2" eb="4">
      <t>ヘンドウ</t>
    </rPh>
    <phoneticPr fontId="2"/>
  </si>
  <si>
    <t>「貯蓄投資差額」は、一般政府土地の購入（純）を含む。</t>
    <rPh sb="1" eb="3">
      <t>チョチク</t>
    </rPh>
    <rPh sb="3" eb="5">
      <t>トウシ</t>
    </rPh>
    <rPh sb="5" eb="7">
      <t>サガク</t>
    </rPh>
    <rPh sb="10" eb="12">
      <t>イッパン</t>
    </rPh>
    <rPh sb="12" eb="14">
      <t>セイフ</t>
    </rPh>
    <rPh sb="14" eb="16">
      <t>トチ</t>
    </rPh>
    <rPh sb="17" eb="19">
      <t>コウニュウ</t>
    </rPh>
    <rPh sb="20" eb="21">
      <t>ジュン</t>
    </rPh>
    <rPh sb="23" eb="24">
      <t>フク</t>
    </rPh>
    <phoneticPr fontId="2"/>
  </si>
  <si>
    <t>「財貨・サービスの供給・需要」の「財貨・サービスの移入・移出」は、FISIMを除く。</t>
    <rPh sb="1" eb="3">
      <t>ザイカ</t>
    </rPh>
    <rPh sb="9" eb="11">
      <t>キョウキュウ</t>
    </rPh>
    <rPh sb="12" eb="14">
      <t>ジュヨウ</t>
    </rPh>
    <rPh sb="28" eb="30">
      <t>イシュツ</t>
    </rPh>
    <phoneticPr fontId="2"/>
  </si>
  <si>
    <t>「→」 は、財貨・サービスの処分等を、「→」 は、所得の処分等を示している。</t>
    <rPh sb="6" eb="8">
      <t>ザイカ</t>
    </rPh>
    <rPh sb="14" eb="16">
      <t>ショブン</t>
    </rPh>
    <rPh sb="16" eb="17">
      <t>トウ</t>
    </rPh>
    <rPh sb="25" eb="27">
      <t>ショトク</t>
    </rPh>
    <rPh sb="28" eb="30">
      <t>ショブン</t>
    </rPh>
    <rPh sb="30" eb="31">
      <t>トウ</t>
    </rPh>
    <rPh sb="32" eb="33">
      <t>シメ</t>
    </rPh>
    <phoneticPr fontId="2"/>
  </si>
  <si>
    <t>28年度</t>
    <rPh sb="2" eb="3">
      <t>ネン</t>
    </rPh>
    <rPh sb="3" eb="4">
      <t>ド</t>
    </rPh>
    <phoneticPr fontId="9"/>
  </si>
  <si>
    <t>　</t>
    <phoneticPr fontId="2"/>
  </si>
  <si>
    <t xml:space="preserve"> </t>
    <phoneticPr fontId="2"/>
  </si>
  <si>
    <t>18　輸入品に課される税・関税</t>
    <phoneticPr fontId="2"/>
  </si>
  <si>
    <t>平成28年度 市町内総生産（名目）</t>
    <rPh sb="9" eb="10">
      <t>ナイ</t>
    </rPh>
    <rPh sb="10" eb="11">
      <t>ソウ</t>
    </rPh>
    <rPh sb="14" eb="16">
      <t>メイモク</t>
    </rPh>
    <phoneticPr fontId="2"/>
  </si>
  <si>
    <t>2008SNA</t>
    <phoneticPr fontId="2"/>
  </si>
  <si>
    <t>　</t>
    <phoneticPr fontId="2"/>
  </si>
  <si>
    <t xml:space="preserve"> </t>
    <phoneticPr fontId="2"/>
  </si>
  <si>
    <t>（単位：百万円）</t>
    <rPh sb="1" eb="3">
      <t>タンイ</t>
    </rPh>
    <rPh sb="4" eb="5">
      <t>ヒャク</t>
    </rPh>
    <rPh sb="5" eb="7">
      <t>マンエン</t>
    </rPh>
    <phoneticPr fontId="2"/>
  </si>
  <si>
    <t>　　　　　区分</t>
    <rPh sb="5" eb="7">
      <t>クブン</t>
    </rPh>
    <phoneticPr fontId="2"/>
  </si>
  <si>
    <t>市町内総生産</t>
    <rPh sb="0" eb="2">
      <t>シチョウ</t>
    </rPh>
    <rPh sb="2" eb="3">
      <t>ナイ</t>
    </rPh>
    <rPh sb="3" eb="6">
      <t>ソウセイサン</t>
    </rPh>
    <phoneticPr fontId="2"/>
  </si>
  <si>
    <t>（総計）</t>
    <rPh sb="1" eb="3">
      <t>ソウケイ</t>
    </rPh>
    <phoneticPr fontId="2"/>
  </si>
  <si>
    <t>産業計</t>
    <rPh sb="0" eb="2">
      <t>サンギョウ</t>
    </rPh>
    <rPh sb="2" eb="3">
      <t>ケイ</t>
    </rPh>
    <phoneticPr fontId="2"/>
  </si>
  <si>
    <t>輸入品に</t>
    <rPh sb="0" eb="2">
      <t>ユニュウ</t>
    </rPh>
    <rPh sb="2" eb="3">
      <t>ヒン</t>
    </rPh>
    <phoneticPr fontId="2"/>
  </si>
  <si>
    <t>第１次産業</t>
    <rPh sb="0" eb="1">
      <t>ダイ</t>
    </rPh>
    <rPh sb="2" eb="3">
      <t>ツ</t>
    </rPh>
    <rPh sb="3" eb="5">
      <t>サンギョウ</t>
    </rPh>
    <phoneticPr fontId="2"/>
  </si>
  <si>
    <t>第２次産業</t>
    <rPh sb="0" eb="1">
      <t>ダイ</t>
    </rPh>
    <rPh sb="2" eb="3">
      <t>ツ</t>
    </rPh>
    <rPh sb="3" eb="5">
      <t>サンギョウ</t>
    </rPh>
    <phoneticPr fontId="2"/>
  </si>
  <si>
    <t>第３次産業</t>
    <rPh sb="0" eb="1">
      <t>ダイ</t>
    </rPh>
    <rPh sb="2" eb="3">
      <t>ツ</t>
    </rPh>
    <rPh sb="3" eb="5">
      <t>サンギョウ</t>
    </rPh>
    <phoneticPr fontId="2"/>
  </si>
  <si>
    <t>電気・ｶﾞｽ・水道・廃棄物処理業</t>
    <rPh sb="10" eb="13">
      <t>ハイキブツ</t>
    </rPh>
    <rPh sb="13" eb="15">
      <t>ショリ</t>
    </rPh>
    <rPh sb="15" eb="16">
      <t>ギョウ</t>
    </rPh>
    <phoneticPr fontId="2"/>
  </si>
  <si>
    <t>宿泊・飲食ｻｰﾋﾞｽ業</t>
    <rPh sb="0" eb="2">
      <t>シュクハク</t>
    </rPh>
    <rPh sb="3" eb="5">
      <t>インショク</t>
    </rPh>
    <rPh sb="10" eb="11">
      <t>ギョウ</t>
    </rPh>
    <phoneticPr fontId="2"/>
  </si>
  <si>
    <t>専門・科学技術・業務支援ｻｰﾋﾞｽ業</t>
    <rPh sb="0" eb="2">
      <t>センモン</t>
    </rPh>
    <rPh sb="3" eb="5">
      <t>カガク</t>
    </rPh>
    <rPh sb="5" eb="7">
      <t>ギジュツ</t>
    </rPh>
    <rPh sb="8" eb="10">
      <t>ギョウム</t>
    </rPh>
    <rPh sb="10" eb="12">
      <t>シエン</t>
    </rPh>
    <rPh sb="17" eb="18">
      <t>ギョウ</t>
    </rPh>
    <phoneticPr fontId="2"/>
  </si>
  <si>
    <t>保健衛生・社会事業</t>
    <rPh sb="0" eb="2">
      <t>ホケン</t>
    </rPh>
    <rPh sb="2" eb="4">
      <t>エイセイ</t>
    </rPh>
    <rPh sb="5" eb="7">
      <t>シャカイ</t>
    </rPh>
    <rPh sb="7" eb="9">
      <t>ジギョウ</t>
    </rPh>
    <phoneticPr fontId="2"/>
  </si>
  <si>
    <t>その他のｻ-ﾋﾞｽ</t>
    <rPh sb="2" eb="3">
      <t>タ</t>
    </rPh>
    <phoneticPr fontId="2"/>
  </si>
  <si>
    <t>課される</t>
    <phoneticPr fontId="2"/>
  </si>
  <si>
    <t>市町名</t>
  </si>
  <si>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</si>
  <si>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</si>
  <si>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</si>
  <si>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</si>
  <si>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</si>
  <si>
    <t>建設業</t>
  </si>
  <si>
    <t>卸売・小売業</t>
    <phoneticPr fontId="2"/>
  </si>
  <si>
    <t>運輸・郵便業</t>
    <rPh sb="3" eb="5">
      <t>ユウビン</t>
    </rPh>
    <phoneticPr fontId="2"/>
  </si>
  <si>
    <t>情報通信業</t>
    <rPh sb="0" eb="2">
      <t>ジョウホウ</t>
    </rPh>
    <rPh sb="2" eb="5">
      <t>ツウシンギョウ</t>
    </rPh>
    <phoneticPr fontId="2"/>
  </si>
  <si>
    <t>金融・保険業</t>
    <phoneticPr fontId="2"/>
  </si>
  <si>
    <t>不動産業</t>
  </si>
  <si>
    <t>公務</t>
  </si>
  <si>
    <t>教育</t>
    <rPh sb="0" eb="2">
      <t>キョウイク</t>
    </rPh>
    <phoneticPr fontId="2"/>
  </si>
  <si>
    <t>税・関税等</t>
    <rPh sb="4" eb="5">
      <t>トウ</t>
    </rPh>
    <phoneticPr fontId="2"/>
  </si>
  <si>
    <t>県計</t>
  </si>
  <si>
    <t>神戸市</t>
  </si>
  <si>
    <t>阪神南地域</t>
    <rPh sb="0" eb="2">
      <t>ハンシン</t>
    </rPh>
    <rPh sb="2" eb="3">
      <t>ミナミ</t>
    </rPh>
    <rPh sb="3" eb="5">
      <t>チイキ</t>
    </rPh>
    <phoneticPr fontId="2"/>
  </si>
  <si>
    <t>阪神北地域</t>
    <rPh sb="0" eb="2">
      <t>ハンシン</t>
    </rPh>
    <rPh sb="2" eb="3">
      <t>キタ</t>
    </rPh>
    <rPh sb="3" eb="5">
      <t>チイキ</t>
    </rPh>
    <phoneticPr fontId="2"/>
  </si>
  <si>
    <t>東播磨地域</t>
  </si>
  <si>
    <t>北播磨地域</t>
    <rPh sb="0" eb="1">
      <t>キタ</t>
    </rPh>
    <rPh sb="1" eb="3">
      <t>ハリマ</t>
    </rPh>
    <rPh sb="3" eb="5">
      <t>チイキ</t>
    </rPh>
    <phoneticPr fontId="2"/>
  </si>
  <si>
    <t>中播磨地域</t>
    <rPh sb="0" eb="1">
      <t>ナカ</t>
    </rPh>
    <rPh sb="1" eb="3">
      <t>ハリマ</t>
    </rPh>
    <rPh sb="3" eb="5">
      <t>チイキ</t>
    </rPh>
    <phoneticPr fontId="2"/>
  </si>
  <si>
    <t>西播磨地域</t>
    <rPh sb="0" eb="1">
      <t>ニシ</t>
    </rPh>
    <rPh sb="1" eb="3">
      <t>ハリマ</t>
    </rPh>
    <rPh sb="3" eb="5">
      <t>チイキ</t>
    </rPh>
    <phoneticPr fontId="2"/>
  </si>
  <si>
    <t>但馬地域</t>
  </si>
  <si>
    <t>丹波地域</t>
  </si>
  <si>
    <t>淡路地域</t>
  </si>
  <si>
    <t>阪神南地域</t>
    <rPh sb="2" eb="3">
      <t>ミナミ</t>
    </rPh>
    <phoneticPr fontId="2"/>
  </si>
  <si>
    <t>尼崎市</t>
  </si>
  <si>
    <t>西宮市</t>
  </si>
  <si>
    <t>芦屋市</t>
  </si>
  <si>
    <t>伊丹市</t>
  </si>
  <si>
    <t>宝塚市</t>
  </si>
  <si>
    <t>川西市</t>
  </si>
  <si>
    <t>三田市</t>
  </si>
  <si>
    <t>猪名川町</t>
  </si>
  <si>
    <t>明石市</t>
  </si>
  <si>
    <t>加古川市</t>
  </si>
  <si>
    <t>高砂市</t>
  </si>
  <si>
    <t>稲美町</t>
  </si>
  <si>
    <t>播磨町</t>
  </si>
  <si>
    <t>西脇市</t>
    <phoneticPr fontId="2"/>
  </si>
  <si>
    <t>三木市</t>
    <phoneticPr fontId="2"/>
  </si>
  <si>
    <t>小野市</t>
  </si>
  <si>
    <t>加西市</t>
  </si>
  <si>
    <t>加東市</t>
    <rPh sb="0" eb="2">
      <t>カトウ</t>
    </rPh>
    <rPh sb="2" eb="3">
      <t>シ</t>
    </rPh>
    <phoneticPr fontId="2"/>
  </si>
  <si>
    <t>多可町</t>
    <rPh sb="0" eb="2">
      <t>タカ</t>
    </rPh>
    <rPh sb="2" eb="3">
      <t>チョウ</t>
    </rPh>
    <phoneticPr fontId="2"/>
  </si>
  <si>
    <t>中播磨地域</t>
    <rPh sb="0" eb="1">
      <t>ナカ</t>
    </rPh>
    <phoneticPr fontId="2"/>
  </si>
  <si>
    <t>姫路市</t>
    <rPh sb="0" eb="3">
      <t>ヒメジシ</t>
    </rPh>
    <phoneticPr fontId="2"/>
  </si>
  <si>
    <t>市川町</t>
  </si>
  <si>
    <t>福崎町</t>
  </si>
  <si>
    <t>神河町</t>
    <rPh sb="0" eb="1">
      <t>カミ</t>
    </rPh>
    <rPh sb="1" eb="2">
      <t>カワ</t>
    </rPh>
    <rPh sb="2" eb="3">
      <t>チョウ</t>
    </rPh>
    <phoneticPr fontId="2"/>
  </si>
  <si>
    <t>相生市</t>
  </si>
  <si>
    <t>赤穂市</t>
  </si>
  <si>
    <t>宍粟市</t>
    <rPh sb="0" eb="2">
      <t>シソウ</t>
    </rPh>
    <rPh sb="2" eb="3">
      <t>シ</t>
    </rPh>
    <phoneticPr fontId="2"/>
  </si>
  <si>
    <t>たつの市</t>
    <rPh sb="3" eb="4">
      <t>シ</t>
    </rPh>
    <phoneticPr fontId="2"/>
  </si>
  <si>
    <t>太子町</t>
  </si>
  <si>
    <t>上郡町</t>
  </si>
  <si>
    <t>佐用町</t>
    <phoneticPr fontId="2"/>
  </si>
  <si>
    <t>豊岡市</t>
    <phoneticPr fontId="2"/>
  </si>
  <si>
    <t>養父市</t>
    <rPh sb="2" eb="3">
      <t>シ</t>
    </rPh>
    <phoneticPr fontId="2"/>
  </si>
  <si>
    <t>朝来市</t>
    <rPh sb="0" eb="2">
      <t>アサゴ</t>
    </rPh>
    <rPh sb="2" eb="3">
      <t>シ</t>
    </rPh>
    <phoneticPr fontId="2"/>
  </si>
  <si>
    <t>香美町</t>
    <rPh sb="0" eb="2">
      <t>カミ</t>
    </rPh>
    <rPh sb="2" eb="3">
      <t>チョウ</t>
    </rPh>
    <phoneticPr fontId="2"/>
  </si>
  <si>
    <t>新温泉町</t>
    <rPh sb="0" eb="1">
      <t>シン</t>
    </rPh>
    <rPh sb="1" eb="3">
      <t>オンセン</t>
    </rPh>
    <rPh sb="3" eb="4">
      <t>チョウ</t>
    </rPh>
    <phoneticPr fontId="2"/>
  </si>
  <si>
    <t>篠山市</t>
    <rPh sb="2" eb="3">
      <t>シ</t>
    </rPh>
    <phoneticPr fontId="40"/>
  </si>
  <si>
    <t>丹波市</t>
    <rPh sb="0" eb="2">
      <t>タンバ</t>
    </rPh>
    <rPh sb="2" eb="3">
      <t>シ</t>
    </rPh>
    <phoneticPr fontId="2"/>
  </si>
  <si>
    <t>洲本市</t>
    <phoneticPr fontId="2"/>
  </si>
  <si>
    <t>南あわじ市</t>
    <rPh sb="0" eb="1">
      <t>ミナミ</t>
    </rPh>
    <rPh sb="4" eb="5">
      <t>シ</t>
    </rPh>
    <phoneticPr fontId="2"/>
  </si>
  <si>
    <t>淡路市</t>
    <rPh sb="0" eb="2">
      <t>アワジ</t>
    </rPh>
    <rPh sb="2" eb="3">
      <t>シ</t>
    </rPh>
    <phoneticPr fontId="2"/>
  </si>
  <si>
    <t>平成28年度 市町民所得（分配）</t>
    <rPh sb="10" eb="12">
      <t>ショトク</t>
    </rPh>
    <rPh sb="13" eb="15">
      <t>ブンパイ</t>
    </rPh>
    <phoneticPr fontId="2"/>
  </si>
  <si>
    <t xml:space="preserve"> </t>
    <phoneticPr fontId="40"/>
  </si>
  <si>
    <t>　　　　　　区分</t>
    <rPh sb="6" eb="8">
      <t>クブン</t>
    </rPh>
    <phoneticPr fontId="2"/>
  </si>
  <si>
    <t>市町民所得</t>
    <rPh sb="0" eb="2">
      <t>シチョウ</t>
    </rPh>
    <rPh sb="2" eb="3">
      <t>ミン</t>
    </rPh>
    <phoneticPr fontId="2"/>
  </si>
  <si>
    <t>市町民
雇用者報酬</t>
    <rPh sb="0" eb="2">
      <t>シチョウ</t>
    </rPh>
    <rPh sb="2" eb="3">
      <t>ミン</t>
    </rPh>
    <rPh sb="4" eb="5">
      <t>ヤトイ</t>
    </rPh>
    <rPh sb="5" eb="6">
      <t>ヨウ</t>
    </rPh>
    <rPh sb="6" eb="7">
      <t>シャ</t>
    </rPh>
    <rPh sb="7" eb="9">
      <t>ホウシュウ</t>
    </rPh>
    <phoneticPr fontId="2"/>
  </si>
  <si>
    <t>賃金・俸給</t>
    <rPh sb="0" eb="2">
      <t>チンギン</t>
    </rPh>
    <rPh sb="3" eb="5">
      <t>ホウキュウ</t>
    </rPh>
    <phoneticPr fontId="2"/>
  </si>
  <si>
    <t>財産所得</t>
    <rPh sb="0" eb="2">
      <t>ザイサン</t>
    </rPh>
    <rPh sb="2" eb="4">
      <t>ショトク</t>
    </rPh>
    <phoneticPr fontId="2"/>
  </si>
  <si>
    <t>企業所得</t>
    <rPh sb="0" eb="2">
      <t>キギョウ</t>
    </rPh>
    <rPh sb="2" eb="4">
      <t>ショトク</t>
    </rPh>
    <phoneticPr fontId="2"/>
  </si>
  <si>
    <t>（分　配）</t>
    <rPh sb="1" eb="4">
      <t>ブンパイ</t>
    </rPh>
    <phoneticPr fontId="2"/>
  </si>
  <si>
    <t>雇主の現実</t>
    <rPh sb="0" eb="1">
      <t>ヤト</t>
    </rPh>
    <rPh sb="1" eb="2">
      <t>ヌシ</t>
    </rPh>
    <rPh sb="3" eb="5">
      <t>ゲンジツ</t>
    </rPh>
    <phoneticPr fontId="2"/>
  </si>
  <si>
    <t>雇主の帰属</t>
    <rPh sb="0" eb="1">
      <t>ヤトイヌシ</t>
    </rPh>
    <rPh sb="1" eb="2">
      <t>ヌシ</t>
    </rPh>
    <rPh sb="3" eb="5">
      <t>キゾク</t>
    </rPh>
    <phoneticPr fontId="2"/>
  </si>
  <si>
    <t>家計</t>
    <rPh sb="0" eb="2">
      <t>カケイ</t>
    </rPh>
    <phoneticPr fontId="2"/>
  </si>
  <si>
    <t>その他の</t>
    <rPh sb="2" eb="3">
      <t>タ</t>
    </rPh>
    <phoneticPr fontId="40"/>
  </si>
  <si>
    <t>対家計民間            非営利団体</t>
    <rPh sb="0" eb="1">
      <t>タイ</t>
    </rPh>
    <rPh sb="1" eb="3">
      <t>カケイ</t>
    </rPh>
    <rPh sb="3" eb="5">
      <t>ミンカン</t>
    </rPh>
    <rPh sb="17" eb="20">
      <t>ヒエイリ</t>
    </rPh>
    <rPh sb="20" eb="22">
      <t>ダンタイ</t>
    </rPh>
    <phoneticPr fontId="28"/>
  </si>
  <si>
    <t>民間法人企業</t>
    <rPh sb="0" eb="2">
      <t>ミンカン</t>
    </rPh>
    <rPh sb="2" eb="4">
      <t>ホウジン</t>
    </rPh>
    <rPh sb="4" eb="6">
      <t>キギョウ</t>
    </rPh>
    <phoneticPr fontId="2"/>
  </si>
  <si>
    <t>公的企業</t>
    <rPh sb="0" eb="2">
      <t>コウテキ</t>
    </rPh>
    <rPh sb="2" eb="4">
      <t>キギョウ</t>
    </rPh>
    <phoneticPr fontId="2"/>
  </si>
  <si>
    <t>個人企業</t>
    <rPh sb="0" eb="2">
      <t>コジン</t>
    </rPh>
    <rPh sb="2" eb="4">
      <t>キギョウ</t>
    </rPh>
    <phoneticPr fontId="2"/>
  </si>
  <si>
    <t>総　計</t>
    <rPh sb="0" eb="3">
      <t>ソウケイ</t>
    </rPh>
    <phoneticPr fontId="2"/>
  </si>
  <si>
    <t>社会負担</t>
    <rPh sb="0" eb="2">
      <t>シャカイ</t>
    </rPh>
    <rPh sb="2" eb="4">
      <t>フタン</t>
    </rPh>
    <phoneticPr fontId="2"/>
  </si>
  <si>
    <t>利子</t>
    <rPh sb="0" eb="2">
      <t>リシ</t>
    </rPh>
    <phoneticPr fontId="2"/>
  </si>
  <si>
    <t>配当</t>
    <rPh sb="0" eb="2">
      <t>ハイトウ</t>
    </rPh>
    <phoneticPr fontId="2"/>
  </si>
  <si>
    <t>投資所得</t>
    <rPh sb="0" eb="4">
      <t>トウシショトク</t>
    </rPh>
    <phoneticPr fontId="40"/>
  </si>
  <si>
    <t>賃貸料</t>
    <rPh sb="0" eb="3">
      <t>チンタイリョウ</t>
    </rPh>
    <phoneticPr fontId="2"/>
  </si>
  <si>
    <t>　</t>
    <phoneticPr fontId="2"/>
  </si>
  <si>
    <t>農林水産業</t>
    <rPh sb="0" eb="2">
      <t>ノウリン</t>
    </rPh>
    <rPh sb="2" eb="5">
      <t>スイサンギョウ</t>
    </rPh>
    <phoneticPr fontId="2"/>
  </si>
  <si>
    <t>その他の産業</t>
    <rPh sb="0" eb="3">
      <t>ソノタ</t>
    </rPh>
    <rPh sb="4" eb="6">
      <t>サンギョウ</t>
    </rPh>
    <phoneticPr fontId="2"/>
  </si>
  <si>
    <t>持ち家</t>
    <rPh sb="0" eb="1">
      <t>モ</t>
    </rPh>
    <rPh sb="2" eb="3">
      <t>イエ</t>
    </rPh>
    <phoneticPr fontId="28"/>
  </si>
  <si>
    <t>※</t>
  </si>
  <si>
    <t>阪神南地域</t>
  </si>
  <si>
    <t>阪神北地域</t>
  </si>
  <si>
    <t>北播磨地域</t>
  </si>
  <si>
    <t>中播磨地域</t>
  </si>
  <si>
    <t>西播磨地域</t>
  </si>
  <si>
    <t xml:space="preserve"> </t>
  </si>
  <si>
    <t>神戸市</t>
    <phoneticPr fontId="28"/>
  </si>
  <si>
    <t>※</t>
    <phoneticPr fontId="2"/>
  </si>
  <si>
    <t>東播磨地域</t>
    <rPh sb="0" eb="1">
      <t>ヒガシ</t>
    </rPh>
    <rPh sb="1" eb="3">
      <t>ハリマ</t>
    </rPh>
    <rPh sb="3" eb="5">
      <t>チイキ</t>
    </rPh>
    <phoneticPr fontId="2"/>
  </si>
  <si>
    <t>北播磨地域</t>
    <rPh sb="0" eb="1">
      <t>キタ</t>
    </rPh>
    <rPh sb="1" eb="3">
      <t>ハリマ</t>
    </rPh>
    <rPh sb="3" eb="5">
      <t>チイキ</t>
    </rPh>
    <phoneticPr fontId="44"/>
  </si>
  <si>
    <t>西脇市</t>
  </si>
  <si>
    <t>三木市</t>
  </si>
  <si>
    <t>加東市</t>
    <rPh sb="0" eb="2">
      <t>カトウ</t>
    </rPh>
    <rPh sb="2" eb="3">
      <t>シ</t>
    </rPh>
    <phoneticPr fontId="44"/>
  </si>
  <si>
    <t>多可町</t>
    <rPh sb="0" eb="2">
      <t>タカ</t>
    </rPh>
    <rPh sb="2" eb="3">
      <t>チョウ</t>
    </rPh>
    <phoneticPr fontId="44"/>
  </si>
  <si>
    <t>中播磨地域</t>
    <rPh sb="0" eb="1">
      <t>ナカ</t>
    </rPh>
    <phoneticPr fontId="44"/>
  </si>
  <si>
    <t>姫路市</t>
    <rPh sb="0" eb="3">
      <t>ヒメジシ</t>
    </rPh>
    <phoneticPr fontId="44"/>
  </si>
  <si>
    <t>神河町</t>
    <rPh sb="0" eb="1">
      <t>カミ</t>
    </rPh>
    <rPh sb="1" eb="2">
      <t>カワ</t>
    </rPh>
    <rPh sb="2" eb="3">
      <t>チョウ</t>
    </rPh>
    <phoneticPr fontId="44"/>
  </si>
  <si>
    <t>西播磨地域</t>
    <rPh sb="0" eb="1">
      <t>ニシ</t>
    </rPh>
    <rPh sb="1" eb="3">
      <t>ハリマ</t>
    </rPh>
    <rPh sb="3" eb="5">
      <t>チイキ</t>
    </rPh>
    <phoneticPr fontId="44"/>
  </si>
  <si>
    <t>宍粟市</t>
    <rPh sb="0" eb="2">
      <t>シソウ</t>
    </rPh>
    <rPh sb="2" eb="3">
      <t>シ</t>
    </rPh>
    <phoneticPr fontId="44"/>
  </si>
  <si>
    <t>たつの市</t>
    <rPh sb="3" eb="4">
      <t>シ</t>
    </rPh>
    <phoneticPr fontId="44"/>
  </si>
  <si>
    <t>佐用町</t>
  </si>
  <si>
    <t>豊岡市</t>
  </si>
  <si>
    <t>養父市</t>
    <rPh sb="2" eb="3">
      <t>シ</t>
    </rPh>
    <phoneticPr fontId="44"/>
  </si>
  <si>
    <t>朝来市</t>
    <rPh sb="0" eb="2">
      <t>アサゴ</t>
    </rPh>
    <rPh sb="2" eb="3">
      <t>シ</t>
    </rPh>
    <phoneticPr fontId="44"/>
  </si>
  <si>
    <t>香美町</t>
    <rPh sb="0" eb="2">
      <t>カミ</t>
    </rPh>
    <rPh sb="2" eb="3">
      <t>チョウ</t>
    </rPh>
    <phoneticPr fontId="44"/>
  </si>
  <si>
    <t>新温泉町</t>
    <rPh sb="0" eb="1">
      <t>シン</t>
    </rPh>
    <rPh sb="1" eb="3">
      <t>オンセン</t>
    </rPh>
    <rPh sb="3" eb="4">
      <t>チョウ</t>
    </rPh>
    <phoneticPr fontId="44"/>
  </si>
  <si>
    <t>丹波市</t>
    <rPh sb="0" eb="2">
      <t>タンバ</t>
    </rPh>
    <rPh sb="2" eb="3">
      <t>シ</t>
    </rPh>
    <phoneticPr fontId="44"/>
  </si>
  <si>
    <t>洲本市</t>
  </si>
  <si>
    <t>南あわじ市</t>
    <rPh sb="0" eb="1">
      <t>ミナミ</t>
    </rPh>
    <rPh sb="4" eb="5">
      <t>シ</t>
    </rPh>
    <phoneticPr fontId="44"/>
  </si>
  <si>
    <t>淡路市</t>
    <rPh sb="0" eb="2">
      <t>アワジ</t>
    </rPh>
    <rPh sb="2" eb="3">
      <t>シ</t>
    </rPh>
    <phoneticPr fontId="44"/>
  </si>
  <si>
    <t>平成28年度市町内総生産（支出側：名目）試算</t>
    <rPh sb="0" eb="2">
      <t>ヘイセイ</t>
    </rPh>
    <rPh sb="4" eb="6">
      <t>ネンド</t>
    </rPh>
    <rPh sb="6" eb="9">
      <t>シチョウナイ</t>
    </rPh>
    <rPh sb="9" eb="12">
      <t>ソウセイサン</t>
    </rPh>
    <rPh sb="13" eb="15">
      <t>シシュツ</t>
    </rPh>
    <rPh sb="15" eb="16">
      <t>ガワ</t>
    </rPh>
    <rPh sb="17" eb="19">
      <t>メイモク</t>
    </rPh>
    <rPh sb="20" eb="22">
      <t>シサン</t>
    </rPh>
    <phoneticPr fontId="47"/>
  </si>
  <si>
    <t xml:space="preserve"> </t>
    <phoneticPr fontId="47"/>
  </si>
  <si>
    <t>2008SNA平成23年基準</t>
    <rPh sb="7" eb="9">
      <t>ヘイセイ</t>
    </rPh>
    <rPh sb="11" eb="12">
      <t>ネン</t>
    </rPh>
    <rPh sb="12" eb="14">
      <t>キジュン</t>
    </rPh>
    <phoneticPr fontId="2"/>
  </si>
  <si>
    <t>（単位：百万円）</t>
    <rPh sb="1" eb="3">
      <t>タンイ</t>
    </rPh>
    <rPh sb="4" eb="5">
      <t>ヒャク</t>
    </rPh>
    <rPh sb="5" eb="7">
      <t>マンエン</t>
    </rPh>
    <phoneticPr fontId="47"/>
  </si>
  <si>
    <t>区分</t>
    <rPh sb="0" eb="2">
      <t>クブン</t>
    </rPh>
    <phoneticPr fontId="47"/>
  </si>
  <si>
    <t>市町内総生産（支出側）</t>
    <rPh sb="0" eb="3">
      <t>シチョウナイ</t>
    </rPh>
    <rPh sb="3" eb="4">
      <t>ソウ</t>
    </rPh>
    <rPh sb="4" eb="6">
      <t>セイサン</t>
    </rPh>
    <rPh sb="7" eb="9">
      <t>シシュツ</t>
    </rPh>
    <rPh sb="9" eb="10">
      <t>ガワ</t>
    </rPh>
    <phoneticPr fontId="47"/>
  </si>
  <si>
    <t>1民間消費支出</t>
    <rPh sb="1" eb="3">
      <t>ミンカン</t>
    </rPh>
    <rPh sb="3" eb="5">
      <t>ショウヒ</t>
    </rPh>
    <rPh sb="5" eb="7">
      <t>シシュツ</t>
    </rPh>
    <phoneticPr fontId="47"/>
  </si>
  <si>
    <t>2政府消費支出</t>
    <rPh sb="1" eb="3">
      <t>セイフ</t>
    </rPh>
    <rPh sb="3" eb="5">
      <t>ショウヒ</t>
    </rPh>
    <rPh sb="5" eb="7">
      <t>シシュツ</t>
    </rPh>
    <phoneticPr fontId="47"/>
  </si>
  <si>
    <t>3民間総資本形成</t>
    <rPh sb="1" eb="3">
      <t>ミンカン</t>
    </rPh>
    <rPh sb="3" eb="4">
      <t>ソウ</t>
    </rPh>
    <rPh sb="4" eb="6">
      <t>シホン</t>
    </rPh>
    <rPh sb="6" eb="8">
      <t>ケイセイ</t>
    </rPh>
    <phoneticPr fontId="47"/>
  </si>
  <si>
    <t>4公的総資本形成</t>
    <rPh sb="1" eb="3">
      <t>コウテキ</t>
    </rPh>
    <rPh sb="3" eb="4">
      <t>ソウ</t>
    </rPh>
    <rPh sb="4" eb="6">
      <t>シホン</t>
    </rPh>
    <rPh sb="6" eb="8">
      <t>ケイセイ</t>
    </rPh>
    <phoneticPr fontId="47"/>
  </si>
  <si>
    <t>市町内需要計</t>
    <rPh sb="0" eb="3">
      <t>シチョウナイ</t>
    </rPh>
    <rPh sb="3" eb="5">
      <t>ジュヨウ</t>
    </rPh>
    <rPh sb="5" eb="6">
      <t>ケイ</t>
    </rPh>
    <phoneticPr fontId="47"/>
  </si>
  <si>
    <t>5純移出入・統計上の不突合</t>
    <rPh sb="1" eb="2">
      <t>ジュン</t>
    </rPh>
    <rPh sb="2" eb="4">
      <t>イシュツ</t>
    </rPh>
    <rPh sb="4" eb="5">
      <t>ニュウ</t>
    </rPh>
    <rPh sb="6" eb="8">
      <t>トウケイ</t>
    </rPh>
    <rPh sb="8" eb="9">
      <t>ウエ</t>
    </rPh>
    <rPh sb="10" eb="11">
      <t>フ</t>
    </rPh>
    <rPh sb="11" eb="12">
      <t>トツ</t>
    </rPh>
    <rPh sb="12" eb="13">
      <t>ゴウ</t>
    </rPh>
    <phoneticPr fontId="47"/>
  </si>
  <si>
    <t>市町名</t>
    <rPh sb="0" eb="2">
      <t>シチョウ</t>
    </rPh>
    <rPh sb="2" eb="3">
      <t>メイ</t>
    </rPh>
    <phoneticPr fontId="47"/>
  </si>
  <si>
    <t>(1+2+3+4+5)</t>
    <phoneticPr fontId="47"/>
  </si>
  <si>
    <t>(1)+(2)+(3)</t>
    <phoneticPr fontId="47"/>
  </si>
  <si>
    <t>(1)民間住宅</t>
    <rPh sb="3" eb="5">
      <t>ミンカン</t>
    </rPh>
    <rPh sb="5" eb="7">
      <t>ジュウタク</t>
    </rPh>
    <phoneticPr fontId="47"/>
  </si>
  <si>
    <t>(2)民間企業設備</t>
    <rPh sb="3" eb="5">
      <t>ミンカン</t>
    </rPh>
    <rPh sb="5" eb="7">
      <t>キギョウ</t>
    </rPh>
    <rPh sb="7" eb="9">
      <t>セツビ</t>
    </rPh>
    <phoneticPr fontId="47"/>
  </si>
  <si>
    <t>(3)民間在庫品増加</t>
    <rPh sb="3" eb="5">
      <t>ミンカン</t>
    </rPh>
    <rPh sb="5" eb="8">
      <t>ザイコヒン</t>
    </rPh>
    <rPh sb="8" eb="10">
      <t>ゾウカ</t>
    </rPh>
    <phoneticPr fontId="47"/>
  </si>
  <si>
    <t>(1+2+3+4)</t>
    <phoneticPr fontId="47"/>
  </si>
  <si>
    <t>(1)-(2)+(3)+(4)</t>
    <phoneticPr fontId="47"/>
  </si>
  <si>
    <t>(1)移輸出</t>
    <rPh sb="3" eb="4">
      <t>イ</t>
    </rPh>
    <rPh sb="4" eb="6">
      <t>ユシュツ</t>
    </rPh>
    <phoneticPr fontId="47"/>
  </si>
  <si>
    <t>(2)移輸入</t>
    <rPh sb="3" eb="4">
      <t>イ</t>
    </rPh>
    <rPh sb="4" eb="6">
      <t>ユニュウ</t>
    </rPh>
    <phoneticPr fontId="47"/>
  </si>
  <si>
    <t>(3)FISIM純移出入</t>
    <rPh sb="8" eb="9">
      <t>ジュン</t>
    </rPh>
    <rPh sb="9" eb="10">
      <t>イ</t>
    </rPh>
    <rPh sb="10" eb="11">
      <t>デ</t>
    </rPh>
    <rPh sb="11" eb="12">
      <t>イリ</t>
    </rPh>
    <phoneticPr fontId="47"/>
  </si>
  <si>
    <t>(3)統計上の不突合</t>
    <rPh sb="3" eb="5">
      <t>トウケイ</t>
    </rPh>
    <rPh sb="5" eb="6">
      <t>ウエ</t>
    </rPh>
    <rPh sb="7" eb="8">
      <t>フ</t>
    </rPh>
    <rPh sb="8" eb="9">
      <t>トツ</t>
    </rPh>
    <rPh sb="9" eb="10">
      <t>ゴウ</t>
    </rPh>
    <phoneticPr fontId="47"/>
  </si>
  <si>
    <t>兵庫県</t>
  </si>
  <si>
    <t xml:space="preserve"> </t>
    <phoneticPr fontId="2"/>
  </si>
  <si>
    <t>　</t>
    <phoneticPr fontId="2"/>
  </si>
  <si>
    <t>西脇市</t>
    <rPh sb="0" eb="3">
      <t>ニシワキシ</t>
    </rPh>
    <phoneticPr fontId="5"/>
  </si>
  <si>
    <t>三木市</t>
    <rPh sb="0" eb="3">
      <t>ミキシ</t>
    </rPh>
    <phoneticPr fontId="5"/>
  </si>
  <si>
    <t>加東市</t>
    <rPh sb="0" eb="2">
      <t>カトウ</t>
    </rPh>
    <rPh sb="2" eb="3">
      <t>シ</t>
    </rPh>
    <phoneticPr fontId="5"/>
  </si>
  <si>
    <t>多可町</t>
    <rPh sb="0" eb="1">
      <t>タ</t>
    </rPh>
    <rPh sb="1" eb="2">
      <t>カ</t>
    </rPh>
    <rPh sb="2" eb="3">
      <t>チョウ</t>
    </rPh>
    <phoneticPr fontId="5"/>
  </si>
  <si>
    <t>姫路市</t>
    <rPh sb="0" eb="3">
      <t>ヒメジシ</t>
    </rPh>
    <phoneticPr fontId="5"/>
  </si>
  <si>
    <t>神河町</t>
    <rPh sb="0" eb="1">
      <t>カミ</t>
    </rPh>
    <rPh sb="1" eb="2">
      <t>カワ</t>
    </rPh>
    <rPh sb="2" eb="3">
      <t>チョウ</t>
    </rPh>
    <phoneticPr fontId="5"/>
  </si>
  <si>
    <t>たつの市</t>
    <rPh sb="3" eb="4">
      <t>シ</t>
    </rPh>
    <phoneticPr fontId="5"/>
  </si>
  <si>
    <t>佐用町</t>
    <rPh sb="0" eb="3">
      <t>サヨウチョウ</t>
    </rPh>
    <phoneticPr fontId="5"/>
  </si>
  <si>
    <t>豊岡市</t>
    <rPh sb="0" eb="3">
      <t>トヨオカシ</t>
    </rPh>
    <phoneticPr fontId="2"/>
  </si>
  <si>
    <t>養父市</t>
    <rPh sb="0" eb="2">
      <t>ヤブ</t>
    </rPh>
    <rPh sb="2" eb="3">
      <t>シ</t>
    </rPh>
    <phoneticPr fontId="5"/>
  </si>
  <si>
    <t>新温泉町</t>
    <rPh sb="0" eb="1">
      <t>シン</t>
    </rPh>
    <rPh sb="1" eb="4">
      <t>オンセンチョウ</t>
    </rPh>
    <phoneticPr fontId="5"/>
  </si>
  <si>
    <t>篠山市</t>
  </si>
  <si>
    <t>洲本市</t>
    <rPh sb="0" eb="3">
      <t>スモトシ</t>
    </rPh>
    <phoneticPr fontId="5"/>
  </si>
  <si>
    <t>(出所）兵庫県統計課「平成28年度市町民経済計算」</t>
    <rPh sb="1" eb="3">
      <t>シュッショ</t>
    </rPh>
    <rPh sb="4" eb="7">
      <t>ヒョウゴケン</t>
    </rPh>
    <rPh sb="7" eb="9">
      <t>トウケイ</t>
    </rPh>
    <rPh sb="9" eb="10">
      <t>カ</t>
    </rPh>
    <rPh sb="11" eb="13">
      <t>ヘイセイ</t>
    </rPh>
    <rPh sb="15" eb="17">
      <t>ネンド</t>
    </rPh>
    <rPh sb="17" eb="18">
      <t>シ</t>
    </rPh>
    <rPh sb="18" eb="20">
      <t>チョウミン</t>
    </rPh>
    <rPh sb="20" eb="22">
      <t>ケイザイ</t>
    </rPh>
    <rPh sb="22" eb="24">
      <t>ケイサン</t>
    </rPh>
    <phoneticPr fontId="2"/>
  </si>
  <si>
    <t>播磨地域8市8町</t>
    <rPh sb="0" eb="2">
      <t>ハリマ</t>
    </rPh>
    <rPh sb="2" eb="4">
      <t>チイキ</t>
    </rPh>
    <rPh sb="5" eb="6">
      <t>シ</t>
    </rPh>
    <rPh sb="7" eb="8">
      <t>マチ</t>
    </rPh>
    <phoneticPr fontId="28"/>
  </si>
  <si>
    <t>平成28年度 播磨地域経済活動別県内総生産及び要素所得　</t>
    <rPh sb="0" eb="2">
      <t>ヘイセイ</t>
    </rPh>
    <rPh sb="4" eb="6">
      <t>ネンド</t>
    </rPh>
    <rPh sb="7" eb="9">
      <t>ハリマ</t>
    </rPh>
    <rPh sb="9" eb="11">
      <t>チイキ</t>
    </rPh>
    <phoneticPr fontId="2"/>
  </si>
  <si>
    <t>　</t>
    <phoneticPr fontId="2"/>
  </si>
  <si>
    <t xml:space="preserve"> </t>
    <phoneticPr fontId="2"/>
  </si>
  <si>
    <t>（１）</t>
    <phoneticPr fontId="2"/>
  </si>
  <si>
    <t>（２）</t>
    <phoneticPr fontId="2"/>
  </si>
  <si>
    <t>(3)=(1)-(2)</t>
    <phoneticPr fontId="2"/>
  </si>
  <si>
    <t>（４）</t>
    <phoneticPr fontId="2"/>
  </si>
  <si>
    <t>(5)=(3)-(4)</t>
    <phoneticPr fontId="2"/>
  </si>
  <si>
    <t>（６）</t>
    <phoneticPr fontId="2"/>
  </si>
  <si>
    <t>(7)=(5)-(6)</t>
    <phoneticPr fontId="2"/>
  </si>
  <si>
    <t>（８）</t>
    <phoneticPr fontId="2"/>
  </si>
  <si>
    <t>(9)=(7)-(8)</t>
    <phoneticPr fontId="2"/>
  </si>
  <si>
    <t>　</t>
    <phoneticPr fontId="28"/>
  </si>
  <si>
    <t>２　鉱業</t>
    <phoneticPr fontId="2"/>
  </si>
  <si>
    <t>３　製造業</t>
    <phoneticPr fontId="2"/>
  </si>
  <si>
    <t>（１）食料品</t>
    <phoneticPr fontId="2"/>
  </si>
  <si>
    <t>（４）化学</t>
    <phoneticPr fontId="2"/>
  </si>
  <si>
    <t>（５）石油･石炭製品</t>
    <phoneticPr fontId="2"/>
  </si>
  <si>
    <t>（６）窯業･土石製品</t>
    <phoneticPr fontId="2"/>
  </si>
  <si>
    <t>（８）金属製品</t>
    <phoneticPr fontId="2"/>
  </si>
  <si>
    <t>（11）電気機械</t>
    <phoneticPr fontId="2"/>
  </si>
  <si>
    <t>（15）その他の製造業</t>
    <phoneticPr fontId="2"/>
  </si>
  <si>
    <t>（１）電気業</t>
    <phoneticPr fontId="2"/>
  </si>
  <si>
    <t xml:space="preserve"> </t>
    <phoneticPr fontId="28"/>
  </si>
  <si>
    <t>　</t>
    <phoneticPr fontId="28"/>
  </si>
  <si>
    <t>５　建設業</t>
    <phoneticPr fontId="2"/>
  </si>
  <si>
    <t>６　卸売・小売業</t>
    <phoneticPr fontId="2"/>
  </si>
  <si>
    <t>（１）卸売業</t>
    <phoneticPr fontId="2"/>
  </si>
  <si>
    <t>（２）小売業</t>
    <phoneticPr fontId="2"/>
  </si>
  <si>
    <t>10　金融・保険業</t>
    <phoneticPr fontId="2"/>
  </si>
  <si>
    <t>11　不動産業</t>
    <phoneticPr fontId="2"/>
  </si>
  <si>
    <t xml:space="preserve"> </t>
    <phoneticPr fontId="28"/>
  </si>
  <si>
    <t>　</t>
    <phoneticPr fontId="28"/>
  </si>
  <si>
    <t>13　公務</t>
    <phoneticPr fontId="2"/>
  </si>
  <si>
    <t>18+19</t>
    <phoneticPr fontId="28"/>
  </si>
  <si>
    <t>19   (控除)総資本形成に係る消費税</t>
    <rPh sb="6" eb="8">
      <t>コウジョ</t>
    </rPh>
    <rPh sb="9" eb="10">
      <t>ソウ</t>
    </rPh>
    <rPh sb="10" eb="12">
      <t>シホン</t>
    </rPh>
    <rPh sb="12" eb="14">
      <t>ケイセイ</t>
    </rPh>
    <rPh sb="15" eb="16">
      <t>カカ</t>
    </rPh>
    <rPh sb="17" eb="20">
      <t>ショウヒゼイ</t>
    </rPh>
    <phoneticPr fontId="2"/>
  </si>
  <si>
    <t>20　県内総生産（17＋18－19）</t>
    <phoneticPr fontId="2"/>
  </si>
  <si>
    <t>平成28年度播磨地域経済循環（単位：百万円）</t>
    <rPh sb="0" eb="2">
      <t>ヘイセイ</t>
    </rPh>
    <rPh sb="4" eb="6">
      <t>ネンド</t>
    </rPh>
    <rPh sb="6" eb="8">
      <t>ハリマ</t>
    </rPh>
    <rPh sb="8" eb="10">
      <t>チイキ</t>
    </rPh>
    <rPh sb="10" eb="12">
      <t>ケイザイ</t>
    </rPh>
    <rPh sb="12" eb="14">
      <t>ジュンカン</t>
    </rPh>
    <rPh sb="15" eb="17">
      <t>タンイ</t>
    </rPh>
    <rPh sb="18" eb="19">
      <t>ヒャク</t>
    </rPh>
    <rPh sb="19" eb="21">
      <t>マンエン</t>
    </rPh>
    <phoneticPr fontId="2"/>
  </si>
  <si>
    <t>（参考）地域内総生産（支出側）</t>
    <rPh sb="1" eb="3">
      <t>サンコウ</t>
    </rPh>
    <rPh sb="4" eb="6">
      <t>チイキ</t>
    </rPh>
    <rPh sb="6" eb="7">
      <t>ナイ</t>
    </rPh>
    <rPh sb="7" eb="10">
      <t>ソウセイサン</t>
    </rPh>
    <rPh sb="11" eb="13">
      <t>シシュツ</t>
    </rPh>
    <rPh sb="13" eb="14">
      <t>ガワ</t>
    </rPh>
    <phoneticPr fontId="2"/>
  </si>
  <si>
    <t>地域内総生産（支出側）</t>
    <rPh sb="0" eb="2">
      <t>チイキ</t>
    </rPh>
    <rPh sb="2" eb="3">
      <t>ナイ</t>
    </rPh>
    <rPh sb="3" eb="6">
      <t>ソウセイサン</t>
    </rPh>
    <rPh sb="7" eb="9">
      <t>シシュツ</t>
    </rPh>
    <rPh sb="9" eb="10">
      <t>ガワ</t>
    </rPh>
    <phoneticPr fontId="2"/>
  </si>
  <si>
    <t>地域外からの所得（純）</t>
    <rPh sb="0" eb="2">
      <t>チイキ</t>
    </rPh>
    <rPh sb="2" eb="3">
      <t>ガイ</t>
    </rPh>
    <rPh sb="6" eb="8">
      <t>ショトク</t>
    </rPh>
    <rPh sb="9" eb="10">
      <t>ジュン</t>
    </rPh>
    <phoneticPr fontId="2"/>
  </si>
  <si>
    <t>地域民総所得</t>
    <rPh sb="0" eb="2">
      <t>チイキ</t>
    </rPh>
    <rPh sb="2" eb="3">
      <t>ミン</t>
    </rPh>
    <rPh sb="3" eb="4">
      <t>ソウ</t>
    </rPh>
    <rPh sb="4" eb="6">
      <t>ショトク</t>
    </rPh>
    <phoneticPr fontId="2"/>
  </si>
  <si>
    <t>地域外からの経常移転(純)</t>
    <rPh sb="0" eb="2">
      <t>チイキ</t>
    </rPh>
    <rPh sb="2" eb="3">
      <t>ガイ</t>
    </rPh>
    <rPh sb="6" eb="8">
      <t>ケイジョウ</t>
    </rPh>
    <rPh sb="8" eb="10">
      <t>イテン</t>
    </rPh>
    <rPh sb="11" eb="12">
      <t>ジュン</t>
    </rPh>
    <phoneticPr fontId="2"/>
  </si>
  <si>
    <t>地域外からの資本移転(純)</t>
    <rPh sb="0" eb="2">
      <t>チイキ</t>
    </rPh>
    <rPh sb="2" eb="3">
      <t>ガイ</t>
    </rPh>
    <rPh sb="6" eb="8">
      <t>シホン</t>
    </rPh>
    <rPh sb="8" eb="10">
      <t>イテン</t>
    </rPh>
    <rPh sb="11" eb="12">
      <t>ジュン</t>
    </rPh>
    <phoneticPr fontId="2"/>
  </si>
  <si>
    <t>地域外に対する債権の変動</t>
    <rPh sb="0" eb="2">
      <t>チイキ</t>
    </rPh>
    <rPh sb="2" eb="3">
      <t>ガイ</t>
    </rPh>
    <rPh sb="4" eb="5">
      <t>タイ</t>
    </rPh>
    <rPh sb="7" eb="9">
      <t>サイケン</t>
    </rPh>
    <rPh sb="10" eb="12">
      <t>ヘンドウ</t>
    </rPh>
    <phoneticPr fontId="2"/>
  </si>
  <si>
    <t>地域外に対する</t>
    <rPh sb="0" eb="2">
      <t>チイキ</t>
    </rPh>
    <rPh sb="2" eb="3">
      <t>ガイ</t>
    </rPh>
    <rPh sb="4" eb="5">
      <t>タイ</t>
    </rPh>
    <phoneticPr fontId="2"/>
  </si>
  <si>
    <t>地域外からの</t>
    <rPh sb="0" eb="2">
      <t>チイキ</t>
    </rPh>
    <rPh sb="2" eb="3">
      <t>ソト</t>
    </rPh>
    <phoneticPr fontId="2"/>
  </si>
  <si>
    <t>地域民貯蓄</t>
    <rPh sb="0" eb="2">
      <t>チイキ</t>
    </rPh>
    <rPh sb="2" eb="3">
      <t>ミン</t>
    </rPh>
    <rPh sb="3" eb="5">
      <t>チョチク</t>
    </rPh>
    <phoneticPr fontId="2"/>
  </si>
  <si>
    <t>（地域内総生産）</t>
    <rPh sb="1" eb="3">
      <t>チイキ</t>
    </rPh>
    <rPh sb="3" eb="4">
      <t>ナイ</t>
    </rPh>
    <rPh sb="4" eb="5">
      <t>ソウ</t>
    </rPh>
    <rPh sb="5" eb="7">
      <t>セイサン</t>
    </rPh>
    <phoneticPr fontId="2"/>
  </si>
  <si>
    <t>地域民所得</t>
    <rPh sb="0" eb="2">
      <t>チイキ</t>
    </rPh>
    <rPh sb="2" eb="3">
      <t>ミン</t>
    </rPh>
    <rPh sb="3" eb="5">
      <t>ショトク</t>
    </rPh>
    <phoneticPr fontId="2"/>
  </si>
  <si>
    <t>地域民</t>
    <rPh sb="0" eb="2">
      <t>チイキ</t>
    </rPh>
    <rPh sb="2" eb="3">
      <t>ミン</t>
    </rPh>
    <phoneticPr fontId="2"/>
  </si>
  <si>
    <t>（参考）地域内総生産（生産側）</t>
    <rPh sb="1" eb="3">
      <t>サンコウ</t>
    </rPh>
    <rPh sb="4" eb="6">
      <t>チイキ</t>
    </rPh>
    <rPh sb="6" eb="7">
      <t>ナイ</t>
    </rPh>
    <rPh sb="7" eb="10">
      <t>ソウセイサン</t>
    </rPh>
    <rPh sb="11" eb="14">
      <t>セイサンガワ</t>
    </rPh>
    <phoneticPr fontId="2"/>
  </si>
  <si>
    <t>地域内総生産</t>
    <rPh sb="0" eb="2">
      <t>チイキ</t>
    </rPh>
    <rPh sb="2" eb="3">
      <t>ナイ</t>
    </rPh>
    <rPh sb="3" eb="6">
      <t>ソウセイサン</t>
    </rPh>
    <phoneticPr fontId="2"/>
  </si>
  <si>
    <t>播磨地域（8市8町）経済計算の概念と相互関連（平成28年度）</t>
    <rPh sb="0" eb="2">
      <t>ハリマ</t>
    </rPh>
    <rPh sb="2" eb="4">
      <t>チイキ</t>
    </rPh>
    <rPh sb="6" eb="7">
      <t>シ</t>
    </rPh>
    <rPh sb="8" eb="9">
      <t>マチ</t>
    </rPh>
    <phoneticPr fontId="40"/>
  </si>
  <si>
    <t>（名目値、金額単位：百万円）</t>
  </si>
  <si>
    <t>(1)　地域内産出総額
　　（市場価格表示）</t>
    <rPh sb="4" eb="6">
      <t>チイキ</t>
    </rPh>
    <phoneticPr fontId="40"/>
  </si>
  <si>
    <t>最終生産物
5,379,004</t>
    <phoneticPr fontId="40"/>
  </si>
  <si>
    <t>中間投入
（原材料等）
 5,335,014</t>
    <phoneticPr fontId="40"/>
  </si>
  <si>
    <t>　
(2) 地域内総生産(生産側)
　 （市場価格表示）</t>
    <rPh sb="6" eb="8">
      <t>チイキ</t>
    </rPh>
    <rPh sb="13" eb="16">
      <t>セイサンガワ</t>
    </rPh>
    <phoneticPr fontId="40"/>
  </si>
  <si>
    <t>地域内総生産（付加価値）
5,379,004</t>
    <rPh sb="0" eb="2">
      <t>チイキ</t>
    </rPh>
    <phoneticPr fontId="40"/>
  </si>
  <si>
    <t>(3)  地域民総生産
　 （市場価格表示）</t>
    <rPh sb="5" eb="7">
      <t>チイキ</t>
    </rPh>
    <phoneticPr fontId="40"/>
  </si>
  <si>
    <t>地域外からの
所得(純)
▲80,930</t>
    <rPh sb="0" eb="2">
      <t>チイキ</t>
    </rPh>
    <rPh sb="10" eb="11">
      <t>ジュン</t>
    </rPh>
    <phoneticPr fontId="40"/>
  </si>
  <si>
    <t>地域内純生産（要素費用表示）
14,384,333</t>
    <rPh sb="0" eb="2">
      <t>チイキ</t>
    </rPh>
    <rPh sb="9" eb="11">
      <t>ヒヨウ</t>
    </rPh>
    <phoneticPr fontId="40"/>
  </si>
  <si>
    <r>
      <t>生産・輸入品に課される税
（控除）補助金</t>
    </r>
    <r>
      <rPr>
        <sz val="8"/>
        <rFont val="ＭＳ 明朝"/>
        <family val="1"/>
        <charset val="128"/>
      </rPr>
      <t xml:space="preserve">
488,222</t>
    </r>
    <rPh sb="0" eb="2">
      <t>セイサン</t>
    </rPh>
    <rPh sb="3" eb="5">
      <t>ユニュウ</t>
    </rPh>
    <rPh sb="5" eb="6">
      <t>ヒン</t>
    </rPh>
    <rPh sb="7" eb="8">
      <t>カ</t>
    </rPh>
    <rPh sb="11" eb="12">
      <t>ゼイ</t>
    </rPh>
    <rPh sb="14" eb="16">
      <t>コウジョ</t>
    </rPh>
    <rPh sb="17" eb="20">
      <t>ホジョキン</t>
    </rPh>
    <phoneticPr fontId="40"/>
  </si>
  <si>
    <t>(4)  地域内純生産
　 （市場価格表示）</t>
    <rPh sb="5" eb="7">
      <t>チイキ</t>
    </rPh>
    <phoneticPr fontId="40"/>
  </si>
  <si>
    <t>域内純生産（要素費用表示）
3,626,287</t>
    <rPh sb="0" eb="1">
      <t>イキ</t>
    </rPh>
    <rPh sb="8" eb="10">
      <t>ヒヨウ</t>
    </rPh>
    <phoneticPr fontId="40"/>
  </si>
  <si>
    <t>(5) 地域内純生産 
　 （要素費用表示）</t>
    <rPh sb="4" eb="6">
      <t>チイキ</t>
    </rPh>
    <phoneticPr fontId="40"/>
  </si>
  <si>
    <t xml:space="preserve">
域内雇用者報酬
2,462,428</t>
    <rPh sb="1" eb="3">
      <t>イキナイ</t>
    </rPh>
    <rPh sb="3" eb="6">
      <t>コヨウシャ</t>
    </rPh>
    <rPh sb="6" eb="8">
      <t>ホウシュウ</t>
    </rPh>
    <phoneticPr fontId="40"/>
  </si>
  <si>
    <t>営業余剰・
混合所得
1,163,859</t>
    <rPh sb="6" eb="8">
      <t>コンゴウ</t>
    </rPh>
    <rPh sb="8" eb="10">
      <t>ショトク</t>
    </rPh>
    <phoneticPr fontId="40"/>
  </si>
  <si>
    <t>(6) 地域民純生産
　 （要素費用表示）</t>
    <rPh sb="4" eb="6">
      <t>チイキ</t>
    </rPh>
    <phoneticPr fontId="40"/>
  </si>
  <si>
    <t>域内純生産（要素費用表示）
3,626,287</t>
    <rPh sb="0" eb="1">
      <t>イキ</t>
    </rPh>
    <phoneticPr fontId="40"/>
  </si>
  <si>
    <t>分配面</t>
  </si>
  <si>
    <t>(7) 地域民所得（分配） 
　 （要素費用表示）</t>
    <rPh sb="4" eb="6">
      <t>チイキ</t>
    </rPh>
    <rPh sb="20" eb="22">
      <t>ヒヨウ</t>
    </rPh>
    <phoneticPr fontId="40"/>
  </si>
  <si>
    <t>(8) 地域内総生産(支出側)
　 （市場価格表示）</t>
    <rPh sb="4" eb="6">
      <t>チイキ</t>
    </rPh>
    <rPh sb="8" eb="10">
      <t>セイサン</t>
    </rPh>
    <rPh sb="11" eb="13">
      <t>シシュツ</t>
    </rPh>
    <rPh sb="13" eb="14">
      <t>ガワ</t>
    </rPh>
    <phoneticPr fontId="40"/>
  </si>
  <si>
    <t>(9)  地域民総所得
　 （市場価格表示）</t>
    <rPh sb="5" eb="7">
      <t>チイキ</t>
    </rPh>
    <rPh sb="9" eb="11">
      <t>ショトク</t>
    </rPh>
    <phoneticPr fontId="40"/>
  </si>
  <si>
    <t>地域内総生産（市場価格表示）
5,379,004</t>
    <rPh sb="0" eb="2">
      <t>チイキ</t>
    </rPh>
    <rPh sb="4" eb="6">
      <t>セイサン</t>
    </rPh>
    <phoneticPr fontId="40"/>
  </si>
  <si>
    <t>固定資本減耗
1,264,495</t>
    <phoneticPr fontId="40"/>
  </si>
  <si>
    <t>　　　　　　財産所得　　
             233,015　　</t>
    <phoneticPr fontId="40"/>
  </si>
  <si>
    <t>企業所得
1,023,132</t>
    <phoneticPr fontId="40"/>
  </si>
  <si>
    <t xml:space="preserve">  ４ 県 民 所 得（分配）［その１］</t>
    <phoneticPr fontId="9"/>
  </si>
  <si>
    <t>項          目</t>
    <phoneticPr fontId="9"/>
  </si>
  <si>
    <t>H28播磨地域</t>
    <rPh sb="3" eb="5">
      <t>ハリマ</t>
    </rPh>
    <rPh sb="5" eb="7">
      <t>チイキ</t>
    </rPh>
    <phoneticPr fontId="2"/>
  </si>
  <si>
    <t>試算</t>
    <rPh sb="0" eb="2">
      <t>シサン</t>
    </rPh>
    <phoneticPr fontId="2"/>
  </si>
  <si>
    <t xml:space="preserve">平成28年度播磨地域(8市8町）経済循環  </t>
    <rPh sb="0" eb="2">
      <t>ヘイセイ</t>
    </rPh>
    <rPh sb="4" eb="6">
      <t>ネンド</t>
    </rPh>
    <rPh sb="6" eb="8">
      <t>ハリマ</t>
    </rPh>
    <rPh sb="8" eb="10">
      <t>チイキ</t>
    </rPh>
    <rPh sb="12" eb="13">
      <t>シ</t>
    </rPh>
    <rPh sb="14" eb="15">
      <t>マチ</t>
    </rPh>
    <rPh sb="16" eb="18">
      <t>ケイザイ</t>
    </rPh>
    <rPh sb="18" eb="20">
      <t>ジュンカン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</si>
</sst>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quot;#,##0"/>
    <numFmt numFmtId="182" formatCode="0.0_);[Red]\(0.0\)"/>
    <numFmt numFmtId="183" formatCode="#&quot;¥&quot;\!\ ###&quot;¥&quot;\!\ ##0"/>
  </numFmts>
  <fonts count="53">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2"/>
      <name val="ＭＳ 明朝"/>
      <family val="1"/>
      <charset val="128"/>
    </font>
    <font>
      <sz val="7"/>
      <name val="ＭＳ Ｐ明朝"/>
      <family val="1"/>
      <charset val="128"/>
    </font>
    <font>
      <sz val="10"/>
      <name val="ＭＳ 明朝"/>
      <family val="1"/>
      <charset val="128"/>
    </font>
    <font>
      <sz val="11"/>
      <name val="ＭＳ 明朝"/>
      <family val="1"/>
      <charset val="128"/>
    </font>
    <font>
      <sz val="14"/>
      <name val="System"/>
      <charset val="128"/>
    </font>
    <font>
      <sz val="7"/>
      <name val="ＭＳ Ｐゴシック"/>
      <family val="3"/>
      <charset val="128"/>
    </font>
    <font>
      <sz val="11"/>
      <color indexed="8"/>
      <name val="ＭＳ 明朝"/>
      <family val="1"/>
      <charset val="128"/>
    </font>
    <font>
      <sz val="10"/>
      <color indexed="8"/>
      <name val="ＭＳ 明朝"/>
      <family val="1"/>
      <charset val="128"/>
    </font>
    <font>
      <sz val="14"/>
      <color indexed="8"/>
      <name val="ＭＳ 明朝"/>
      <family val="1"/>
      <charset val="128"/>
    </font>
    <font>
      <b/>
      <sz val="14"/>
      <name val="ＭＳ 明朝"/>
      <family val="1"/>
      <charset val="128"/>
    </font>
    <font>
      <sz val="7"/>
      <name val="ＭＳ 明朝"/>
      <family val="1"/>
      <charset val="128"/>
    </font>
    <font>
      <b/>
      <sz val="11"/>
      <name val="ＭＳ 明朝"/>
      <family val="1"/>
      <charset val="128"/>
    </font>
    <font>
      <sz val="9"/>
      <name val="ＭＳ 明朝"/>
      <family val="1"/>
      <charset val="128"/>
    </font>
    <font>
      <sz val="10"/>
      <name val="明朝"/>
      <family val="1"/>
      <charset val="128"/>
    </font>
    <font>
      <sz val="14"/>
      <name val="ＭＳ 明朝"/>
      <family val="1"/>
      <charset val="128"/>
    </font>
    <font>
      <sz val="8"/>
      <name val="ＭＳ 明朝"/>
      <family val="1"/>
      <charset val="128"/>
    </font>
    <font>
      <b/>
      <sz val="12"/>
      <name val="ＭＳ 明朝"/>
      <family val="1"/>
      <charset val="128"/>
    </font>
    <font>
      <b/>
      <sz val="10.5"/>
      <name val="ＭＳ 明朝"/>
      <family val="1"/>
      <charset val="128"/>
    </font>
    <font>
      <b/>
      <sz val="10"/>
      <name val="ＭＳ 明朝"/>
      <family val="1"/>
      <charset val="128"/>
    </font>
    <font>
      <sz val="9.5"/>
      <name val="ＭＳ 明朝"/>
      <family val="1"/>
      <charset val="128"/>
    </font>
    <font>
      <sz val="10.5"/>
      <name val="ＭＳ Ｐ明朝"/>
      <family val="1"/>
      <charset val="128"/>
    </font>
    <font>
      <sz val="10"/>
      <name val="ＭＳ Ｐ明朝"/>
      <family val="1"/>
      <charset val="128"/>
    </font>
    <font>
      <sz val="9.5"/>
      <name val="ＭＳ Ｐ明朝"/>
      <family val="1"/>
      <charset val="128"/>
    </font>
    <font>
      <sz val="12"/>
      <name val="ＭＳ Ｐ明朝"/>
      <family val="1"/>
      <charset val="128"/>
    </font>
    <font>
      <sz val="6"/>
      <name val="ＭＳ 明朝"/>
      <family val="1"/>
      <charset val="128"/>
    </font>
    <font>
      <b/>
      <sz val="11"/>
      <name val="ＭＳ Ｐゴシック"/>
      <family val="3"/>
      <charset val="128"/>
    </font>
    <font>
      <sz val="10"/>
      <name val="ＭＳ Ｐゴシック"/>
      <family val="3"/>
      <charset val="128"/>
    </font>
    <font>
      <sz val="9"/>
      <name val="ＭＳ Ｐゴシック"/>
      <family val="3"/>
      <charset val="128"/>
    </font>
    <font>
      <i/>
      <sz val="11"/>
      <name val="ＭＳ Ｐゴシック"/>
      <family val="3"/>
      <charset val="128"/>
    </font>
    <font>
      <sz val="12"/>
      <color indexed="12"/>
      <name val="ＭＳ Ｐゴシック"/>
      <family val="3"/>
      <charset val="128"/>
    </font>
    <font>
      <sz val="6"/>
      <color indexed="8"/>
      <name val="ＭＳ Ｐゴシック"/>
      <family val="3"/>
      <charset val="128"/>
    </font>
    <font>
      <sz val="20"/>
      <name val="ＭＳ ゴシック"/>
      <family val="3"/>
      <charset val="128"/>
    </font>
    <font>
      <b/>
      <sz val="12"/>
      <name val="ＭＳ Ｐゴシック"/>
      <family val="3"/>
      <charset val="128"/>
    </font>
    <font>
      <b/>
      <sz val="10.5"/>
      <name val="ＭＳ Ｐ明朝"/>
      <family val="1"/>
      <charset val="128"/>
    </font>
    <font>
      <b/>
      <sz val="12"/>
      <color indexed="8"/>
      <name val="ＭＳ Ｐゴシック"/>
      <family val="3"/>
      <charset val="128"/>
    </font>
    <font>
      <b/>
      <sz val="11"/>
      <color indexed="10"/>
      <name val="ＭＳ Ｐゴシック"/>
      <family val="3"/>
      <charset val="128"/>
    </font>
    <font>
      <sz val="6"/>
      <name val="ＭＳ Ｐ明朝"/>
      <family val="1"/>
      <charset val="128"/>
    </font>
    <font>
      <b/>
      <sz val="18"/>
      <name val="ＭＳ Ｐゴシック"/>
      <family val="3"/>
      <charset val="128"/>
    </font>
    <font>
      <sz val="12"/>
      <name val="ＭＳ Ｐゴシック"/>
      <family val="3"/>
      <charset val="128"/>
    </font>
    <font>
      <sz val="11"/>
      <color indexed="10"/>
      <name val="ＭＳ Ｐゴシック"/>
      <family val="3"/>
      <charset val="128"/>
    </font>
    <font>
      <b/>
      <sz val="13"/>
      <name val="ＭＳ Ｐゴシック"/>
      <family val="3"/>
      <charset val="128"/>
    </font>
    <font>
      <sz val="13"/>
      <name val="ＭＳ Ｐゴシック"/>
      <family val="3"/>
      <charset val="128"/>
    </font>
    <font>
      <sz val="8"/>
      <name val="ＭＳ ゴシック"/>
      <family val="3"/>
      <charset val="128"/>
    </font>
    <font>
      <sz val="7"/>
      <name val="明朝"/>
      <family val="1"/>
      <charset val="128"/>
    </font>
    <font>
      <sz val="10.5"/>
      <name val="ＭＳ Ｐゴシック"/>
      <family val="3"/>
      <charset val="128"/>
    </font>
    <font>
      <b/>
      <sz val="10.5"/>
      <name val="ＭＳ Ｐゴシック"/>
      <family val="3"/>
      <charset val="128"/>
    </font>
    <font>
      <sz val="11"/>
      <name val="明朝"/>
      <family val="1"/>
      <charset val="128"/>
    </font>
    <font>
      <sz val="18"/>
      <name val="ＭＳ 明朝"/>
      <family val="1"/>
      <charset val="128"/>
    </font>
    <font>
      <b/>
      <sz val="9"/>
      <color rgb="FFFF0000"/>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CC66"/>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8" tint="0.39997558519241921"/>
        <bgColor indexed="64"/>
      </patternFill>
    </fill>
  </fills>
  <borders count="63">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dashDotDot">
        <color indexed="64"/>
      </left>
      <right/>
      <top/>
      <bottom/>
      <diagonal/>
    </border>
    <border>
      <left style="dashDotDot">
        <color indexed="64"/>
      </left>
      <right/>
      <top/>
      <bottom style="thin">
        <color indexed="64"/>
      </bottom>
      <diagonal/>
    </border>
    <border>
      <left/>
      <right style="dashDotDot">
        <color indexed="64"/>
      </right>
      <top/>
      <bottom style="thin">
        <color indexed="64"/>
      </bottom>
      <diagonal/>
    </border>
    <border>
      <left style="dashDotDot">
        <color indexed="64"/>
      </left>
      <right style="dashDot">
        <color indexed="64"/>
      </right>
      <top/>
      <bottom/>
      <diagonal/>
    </border>
    <border>
      <left style="dashDot">
        <color indexed="64"/>
      </left>
      <right/>
      <top style="thin">
        <color indexed="64"/>
      </top>
      <bottom style="thin">
        <color indexed="64"/>
      </bottom>
      <diagonal/>
    </border>
    <border>
      <left/>
      <right style="dash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dashDotDot">
        <color indexed="64"/>
      </right>
      <top style="thin">
        <color indexed="64"/>
      </top>
      <bottom style="thin">
        <color indexed="64"/>
      </bottom>
      <diagonal/>
    </border>
    <border>
      <left style="dashDotDot">
        <color indexed="64"/>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8" fillId="0" borderId="0"/>
    <xf numFmtId="0" fontId="1" fillId="0" borderId="0"/>
    <xf numFmtId="38" fontId="1" fillId="0" borderId="0" applyFont="0" applyFill="0" applyBorder="0" applyAlignment="0" applyProtection="0"/>
    <xf numFmtId="0" fontId="1" fillId="0" borderId="0"/>
    <xf numFmtId="0" fontId="46" fillId="0" borderId="0"/>
    <xf numFmtId="0" fontId="16" fillId="0" borderId="0"/>
  </cellStyleXfs>
  <cellXfs count="722">
    <xf numFmtId="0" fontId="0" fillId="0" borderId="0" xfId="0">
      <alignment vertical="center"/>
    </xf>
    <xf numFmtId="0" fontId="6" fillId="0" borderId="0" xfId="0" applyFont="1" applyAlignment="1">
      <alignment vertical="center"/>
    </xf>
    <xf numFmtId="0" fontId="4" fillId="0" borderId="0" xfId="2" applyFont="1" applyFill="1" applyBorder="1" applyAlignment="1">
      <alignment vertical="center"/>
    </xf>
    <xf numFmtId="0" fontId="6" fillId="0" borderId="1" xfId="0" applyFont="1" applyBorder="1" applyAlignment="1">
      <alignment vertical="center"/>
    </xf>
    <xf numFmtId="0" fontId="7" fillId="0" borderId="2" xfId="2" applyFont="1" applyFill="1" applyBorder="1" applyAlignment="1">
      <alignment horizontal="center" vertical="center"/>
    </xf>
    <xf numFmtId="0" fontId="7" fillId="0" borderId="4" xfId="2" applyFont="1" applyFill="1" applyBorder="1" applyAlignment="1">
      <alignment horizontal="center" vertical="center"/>
    </xf>
    <xf numFmtId="0" fontId="12" fillId="0" borderId="0" xfId="0" quotePrefix="1" applyFont="1" applyAlignment="1" applyProtection="1">
      <alignment horizontal="left" vertical="center"/>
    </xf>
    <xf numFmtId="0" fontId="12" fillId="0" borderId="0" xfId="0" applyFont="1" applyAlignment="1">
      <alignment vertical="center"/>
    </xf>
    <xf numFmtId="0" fontId="10" fillId="0" borderId="0" xfId="0" applyFont="1" applyBorder="1" applyAlignment="1">
      <alignment horizontal="right" vertical="center"/>
    </xf>
    <xf numFmtId="0" fontId="11" fillId="0" borderId="5" xfId="0" applyFont="1" applyBorder="1" applyAlignment="1">
      <alignment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left" vertical="center"/>
    </xf>
    <xf numFmtId="0" fontId="13" fillId="0" borderId="0" xfId="2" applyFont="1" applyFill="1" applyAlignment="1">
      <alignment vertical="center"/>
    </xf>
    <xf numFmtId="0" fontId="14" fillId="0" borderId="0" xfId="2" applyFont="1" applyFill="1" applyAlignment="1">
      <alignment vertical="center"/>
    </xf>
    <xf numFmtId="0" fontId="4" fillId="0" borderId="0" xfId="2" applyFont="1" applyFill="1" applyAlignment="1">
      <alignment vertical="center"/>
    </xf>
    <xf numFmtId="0" fontId="4" fillId="0" borderId="0" xfId="2" applyFont="1" applyFill="1" applyBorder="1" applyAlignment="1">
      <alignment horizontal="right" vertical="center"/>
    </xf>
    <xf numFmtId="0" fontId="14" fillId="0" borderId="0" xfId="2" applyFont="1" applyFill="1" applyBorder="1" applyAlignment="1">
      <alignment vertical="center"/>
    </xf>
    <xf numFmtId="0" fontId="3" fillId="0" borderId="0" xfId="2" applyFont="1" applyFill="1" applyBorder="1" applyAlignment="1">
      <alignment horizontal="right" vertical="center"/>
    </xf>
    <xf numFmtId="0" fontId="15" fillId="0" borderId="19" xfId="2" applyFont="1" applyFill="1" applyBorder="1" applyAlignment="1">
      <alignment vertical="center"/>
    </xf>
    <xf numFmtId="0" fontId="7" fillId="0" borderId="20" xfId="2" applyFont="1" applyFill="1" applyBorder="1" applyAlignment="1">
      <alignment horizontal="center" vertical="center"/>
    </xf>
    <xf numFmtId="0" fontId="7" fillId="0" borderId="0" xfId="2" applyFont="1" applyFill="1" applyBorder="1" applyAlignment="1">
      <alignment vertical="center"/>
    </xf>
    <xf numFmtId="0" fontId="7" fillId="0" borderId="21" xfId="2" applyFont="1" applyFill="1" applyBorder="1" applyAlignment="1">
      <alignment vertical="center"/>
    </xf>
    <xf numFmtId="0" fontId="7" fillId="0" borderId="1" xfId="2" applyFont="1" applyFill="1" applyBorder="1" applyAlignment="1">
      <alignment vertical="center"/>
    </xf>
    <xf numFmtId="0" fontId="7" fillId="0" borderId="20" xfId="2" applyFont="1" applyFill="1" applyBorder="1" applyAlignment="1">
      <alignment vertical="center"/>
    </xf>
    <xf numFmtId="0" fontId="7" fillId="0" borderId="22" xfId="2" applyFont="1" applyFill="1" applyBorder="1" applyAlignment="1">
      <alignment vertical="center"/>
    </xf>
    <xf numFmtId="0" fontId="7" fillId="0" borderId="23" xfId="2" applyFont="1" applyFill="1" applyBorder="1" applyAlignment="1">
      <alignment vertical="center"/>
    </xf>
    <xf numFmtId="0" fontId="7" fillId="0" borderId="13" xfId="2" applyFont="1" applyFill="1" applyBorder="1" applyAlignment="1">
      <alignment vertical="center"/>
    </xf>
    <xf numFmtId="0" fontId="7" fillId="0" borderId="24" xfId="2" applyFont="1" applyFill="1" applyBorder="1" applyAlignment="1">
      <alignment vertical="center"/>
    </xf>
    <xf numFmtId="176" fontId="6" fillId="0" borderId="0" xfId="2" applyNumberFormat="1" applyFont="1" applyFill="1" applyBorder="1" applyAlignment="1">
      <alignment vertical="center"/>
    </xf>
    <xf numFmtId="0" fontId="7" fillId="0" borderId="25" xfId="2" applyFont="1" applyFill="1" applyBorder="1" applyAlignment="1">
      <alignment vertical="center"/>
    </xf>
    <xf numFmtId="0" fontId="7" fillId="0" borderId="26" xfId="2" applyFont="1" applyFill="1" applyBorder="1" applyAlignment="1">
      <alignment vertical="center"/>
    </xf>
    <xf numFmtId="0" fontId="7" fillId="0" borderId="0" xfId="2" applyFont="1" applyFill="1" applyBorder="1" applyAlignment="1">
      <alignment horizontal="center" vertical="center"/>
    </xf>
    <xf numFmtId="0" fontId="7" fillId="0" borderId="0" xfId="2" applyFont="1" applyFill="1" applyAlignment="1">
      <alignment vertical="center"/>
    </xf>
    <xf numFmtId="0" fontId="6" fillId="0" borderId="0" xfId="2" applyFont="1" applyFill="1" applyBorder="1" applyAlignment="1">
      <alignment vertical="center"/>
    </xf>
    <xf numFmtId="0" fontId="6" fillId="0" borderId="0" xfId="2" applyFont="1" applyFill="1" applyAlignment="1">
      <alignment vertical="center"/>
    </xf>
    <xf numFmtId="0" fontId="12" fillId="0" borderId="0" xfId="0" applyFont="1" applyBorder="1" applyAlignment="1">
      <alignment vertical="center"/>
    </xf>
    <xf numFmtId="37" fontId="17" fillId="0" borderId="17" xfId="0" quotePrefix="1" applyNumberFormat="1" applyFont="1" applyBorder="1" applyAlignment="1" applyProtection="1">
      <alignment horizontal="right" vertical="center"/>
    </xf>
    <xf numFmtId="0" fontId="11" fillId="0" borderId="0" xfId="0" applyFont="1" applyAlignment="1">
      <alignment vertical="center"/>
    </xf>
    <xf numFmtId="0" fontId="11" fillId="0" borderId="0" xfId="0" applyFont="1" applyFill="1" applyAlignment="1">
      <alignment vertical="center"/>
    </xf>
    <xf numFmtId="0" fontId="18" fillId="0" borderId="0" xfId="0" applyFont="1" applyAlignment="1">
      <alignment vertical="center"/>
    </xf>
    <xf numFmtId="176" fontId="7" fillId="0" borderId="0" xfId="2" applyNumberFormat="1" applyFont="1" applyFill="1" applyBorder="1" applyAlignment="1">
      <alignment vertical="center"/>
    </xf>
    <xf numFmtId="0" fontId="16" fillId="0" borderId="0" xfId="2" applyFont="1" applyFill="1" applyAlignment="1">
      <alignment vertical="center"/>
    </xf>
    <xf numFmtId="0" fontId="16" fillId="0" borderId="0" xfId="2" applyFont="1" applyFill="1" applyBorder="1" applyAlignment="1">
      <alignment vertical="center"/>
    </xf>
    <xf numFmtId="176" fontId="7" fillId="0" borderId="0" xfId="2" applyNumberFormat="1" applyFont="1" applyFill="1" applyAlignment="1">
      <alignment vertical="center"/>
    </xf>
    <xf numFmtId="0" fontId="19" fillId="0" borderId="0" xfId="2" applyFont="1" applyFill="1" applyBorder="1" applyAlignment="1" applyProtection="1">
      <alignment horizontal="left" vertical="center"/>
    </xf>
    <xf numFmtId="177" fontId="19" fillId="0" borderId="0" xfId="2" applyNumberFormat="1" applyFont="1" applyFill="1" applyBorder="1" applyAlignment="1" applyProtection="1">
      <alignment vertical="center"/>
    </xf>
    <xf numFmtId="0" fontId="3" fillId="0" borderId="0" xfId="0" applyFont="1">
      <alignment vertical="center"/>
    </xf>
    <xf numFmtId="0" fontId="20" fillId="0" borderId="0" xfId="0" applyFont="1">
      <alignment vertical="center"/>
    </xf>
    <xf numFmtId="0" fontId="21" fillId="0" borderId="0" xfId="0" applyFont="1">
      <alignment vertical="center"/>
    </xf>
    <xf numFmtId="176" fontId="3" fillId="0" borderId="0" xfId="0" applyNumberFormat="1" applyFont="1">
      <alignment vertical="center"/>
    </xf>
    <xf numFmtId="176" fontId="3" fillId="0" borderId="21" xfId="0" applyNumberFormat="1" applyFont="1" applyBorder="1">
      <alignment vertical="center"/>
    </xf>
    <xf numFmtId="0" fontId="6" fillId="0" borderId="0" xfId="0" applyFont="1">
      <alignment vertical="center"/>
    </xf>
    <xf numFmtId="0" fontId="22" fillId="0" borderId="0" xfId="0" applyFont="1">
      <alignment vertical="center"/>
    </xf>
    <xf numFmtId="0" fontId="6" fillId="0" borderId="28" xfId="0" applyFont="1" applyBorder="1" applyAlignment="1">
      <alignment horizontal="center" vertical="center"/>
    </xf>
    <xf numFmtId="0" fontId="6" fillId="0" borderId="34" xfId="0" applyFont="1" applyBorder="1">
      <alignment vertical="center"/>
    </xf>
    <xf numFmtId="176" fontId="3" fillId="0" borderId="0" xfId="1" applyNumberFormat="1" applyFont="1" applyBorder="1">
      <alignment vertical="center"/>
    </xf>
    <xf numFmtId="0" fontId="6" fillId="0" borderId="8" xfId="0" applyFont="1" applyBorder="1" applyAlignment="1">
      <alignment horizontal="center" vertical="center"/>
    </xf>
    <xf numFmtId="176" fontId="3" fillId="0" borderId="28" xfId="0" applyNumberFormat="1" applyFont="1" applyFill="1" applyBorder="1">
      <alignment vertical="center"/>
    </xf>
    <xf numFmtId="176" fontId="3" fillId="0" borderId="34" xfId="0" applyNumberFormat="1" applyFont="1" applyFill="1" applyBorder="1">
      <alignment vertical="center"/>
    </xf>
    <xf numFmtId="176" fontId="3" fillId="0" borderId="35" xfId="0" applyNumberFormat="1" applyFont="1" applyFill="1" applyBorder="1">
      <alignment vertical="center"/>
    </xf>
    <xf numFmtId="176" fontId="3" fillId="0" borderId="28" xfId="0" applyNumberFormat="1" applyFont="1" applyBorder="1">
      <alignment vertical="center"/>
    </xf>
    <xf numFmtId="176" fontId="3" fillId="0" borderId="34" xfId="0" applyNumberFormat="1" applyFont="1" applyBorder="1">
      <alignment vertical="center"/>
    </xf>
    <xf numFmtId="0" fontId="3" fillId="0" borderId="35" xfId="0" applyFont="1" applyBorder="1">
      <alignment vertical="center"/>
    </xf>
    <xf numFmtId="176" fontId="3" fillId="0" borderId="8" xfId="0" applyNumberFormat="1" applyFont="1" applyFill="1" applyBorder="1">
      <alignment vertical="center"/>
    </xf>
    <xf numFmtId="176" fontId="21" fillId="0" borderId="0" xfId="0" applyNumberFormat="1" applyFont="1" applyFill="1" applyBorder="1">
      <alignment vertical="center"/>
    </xf>
    <xf numFmtId="176" fontId="3" fillId="0" borderId="0" xfId="0" applyNumberFormat="1" applyFont="1" applyFill="1" applyBorder="1">
      <alignment vertical="center"/>
    </xf>
    <xf numFmtId="176" fontId="3" fillId="0" borderId="11" xfId="0" applyNumberFormat="1" applyFont="1" applyFill="1" applyBorder="1">
      <alignment vertical="center"/>
    </xf>
    <xf numFmtId="176" fontId="3" fillId="2" borderId="0" xfId="0" applyNumberFormat="1" applyFont="1" applyFill="1">
      <alignment vertical="center"/>
    </xf>
    <xf numFmtId="0" fontId="3" fillId="0" borderId="11" xfId="0" applyFont="1" applyFill="1" applyBorder="1">
      <alignment vertical="center"/>
    </xf>
    <xf numFmtId="0" fontId="6" fillId="0" borderId="0" xfId="0" applyFont="1" applyBorder="1">
      <alignment vertical="center"/>
    </xf>
    <xf numFmtId="176" fontId="3" fillId="2" borderId="0" xfId="0" applyNumberFormat="1" applyFont="1" applyFill="1" applyBorder="1">
      <alignment vertical="center"/>
    </xf>
    <xf numFmtId="0" fontId="3" fillId="0" borderId="0" xfId="0" applyFont="1" applyBorder="1">
      <alignment vertical="center"/>
    </xf>
    <xf numFmtId="176" fontId="3" fillId="0" borderId="21" xfId="0" applyNumberFormat="1" applyFont="1" applyFill="1" applyBorder="1">
      <alignment vertical="center"/>
    </xf>
    <xf numFmtId="176" fontId="3" fillId="0" borderId="1" xfId="0" applyNumberFormat="1" applyFont="1" applyFill="1" applyBorder="1">
      <alignment vertical="center"/>
    </xf>
    <xf numFmtId="176" fontId="3" fillId="0" borderId="36" xfId="1" applyNumberFormat="1" applyFont="1" applyFill="1" applyBorder="1">
      <alignment vertical="center"/>
    </xf>
    <xf numFmtId="176" fontId="3" fillId="0" borderId="0" xfId="1" applyNumberFormat="1" applyFont="1" applyFill="1" applyBorder="1">
      <alignment vertical="center"/>
    </xf>
    <xf numFmtId="0" fontId="6" fillId="0" borderId="12" xfId="0" applyFont="1" applyBorder="1" applyAlignment="1">
      <alignment horizontal="center" vertical="center"/>
    </xf>
    <xf numFmtId="0" fontId="6" fillId="0" borderId="13" xfId="0" applyFont="1" applyBorder="1">
      <alignment vertical="center"/>
    </xf>
    <xf numFmtId="176" fontId="3" fillId="0" borderId="4" xfId="0" applyNumberFormat="1" applyFont="1" applyFill="1" applyBorder="1">
      <alignment vertical="center"/>
    </xf>
    <xf numFmtId="176" fontId="3" fillId="0" borderId="8" xfId="1" applyNumberFormat="1" applyFont="1" applyFill="1" applyBorder="1">
      <alignment vertical="center"/>
    </xf>
    <xf numFmtId="176" fontId="3" fillId="0" borderId="2" xfId="0" applyNumberFormat="1" applyFont="1" applyFill="1" applyBorder="1">
      <alignment vertical="center"/>
    </xf>
    <xf numFmtId="38" fontId="6" fillId="0" borderId="11" xfId="1" applyFont="1" applyBorder="1">
      <alignment vertical="center"/>
    </xf>
    <xf numFmtId="176" fontId="21" fillId="0" borderId="11" xfId="1" applyNumberFormat="1" applyFont="1" applyFill="1" applyBorder="1">
      <alignment vertical="center"/>
    </xf>
    <xf numFmtId="176" fontId="21" fillId="2" borderId="0" xfId="1" applyNumberFormat="1" applyFont="1" applyFill="1" applyBorder="1">
      <alignment vertical="center"/>
    </xf>
    <xf numFmtId="176" fontId="3" fillId="0" borderId="24" xfId="0" applyNumberFormat="1" applyFont="1" applyFill="1" applyBorder="1">
      <alignment vertical="center"/>
    </xf>
    <xf numFmtId="38" fontId="3" fillId="0" borderId="11" xfId="1" applyFont="1" applyFill="1" applyBorder="1">
      <alignment vertical="center"/>
    </xf>
    <xf numFmtId="176" fontId="3" fillId="0" borderId="16" xfId="0" applyNumberFormat="1" applyFont="1" applyFill="1" applyBorder="1">
      <alignment vertical="center"/>
    </xf>
    <xf numFmtId="176" fontId="3" fillId="0" borderId="17" xfId="1" applyNumberFormat="1" applyFont="1" applyFill="1" applyBorder="1">
      <alignment vertical="center"/>
    </xf>
    <xf numFmtId="176" fontId="3" fillId="0" borderId="17" xfId="0" applyNumberFormat="1" applyFont="1" applyFill="1" applyBorder="1">
      <alignment vertical="center"/>
    </xf>
    <xf numFmtId="176" fontId="21" fillId="0" borderId="17" xfId="1" applyNumberFormat="1" applyFont="1" applyFill="1" applyBorder="1">
      <alignment vertical="center"/>
    </xf>
    <xf numFmtId="176" fontId="21" fillId="0" borderId="18" xfId="1" applyNumberFormat="1" applyFont="1" applyFill="1" applyBorder="1">
      <alignment vertical="center"/>
    </xf>
    <xf numFmtId="38" fontId="3" fillId="0" borderId="18" xfId="1" applyFont="1" applyFill="1" applyBorder="1">
      <alignment vertical="center"/>
    </xf>
    <xf numFmtId="176" fontId="3" fillId="2" borderId="0" xfId="1" applyNumberFormat="1" applyFont="1" applyFill="1" applyBorder="1">
      <alignment vertical="center"/>
    </xf>
    <xf numFmtId="176" fontId="3" fillId="0" borderId="0" xfId="0" applyNumberFormat="1" applyFont="1" applyBorder="1">
      <alignment vertical="center"/>
    </xf>
    <xf numFmtId="176" fontId="3" fillId="2" borderId="37" xfId="0" applyNumberFormat="1" applyFont="1" applyFill="1" applyBorder="1" applyAlignment="1">
      <alignment horizontal="center" vertical="center"/>
    </xf>
    <xf numFmtId="176" fontId="3" fillId="0" borderId="4" xfId="0" applyNumberFormat="1" applyFont="1" applyBorder="1">
      <alignment vertical="center"/>
    </xf>
    <xf numFmtId="176" fontId="3" fillId="0" borderId="0" xfId="0" applyNumberFormat="1" applyFont="1" applyBorder="1" applyAlignment="1">
      <alignment horizontal="center" vertical="center"/>
    </xf>
    <xf numFmtId="0" fontId="3" fillId="2" borderId="0" xfId="0" applyFont="1" applyFill="1" applyBorder="1" applyAlignment="1">
      <alignment horizontal="center" vertical="center"/>
    </xf>
    <xf numFmtId="0" fontId="6" fillId="0" borderId="28" xfId="0" applyFont="1" applyBorder="1">
      <alignment vertical="center"/>
    </xf>
    <xf numFmtId="176" fontId="3" fillId="0" borderId="1" xfId="0" applyNumberFormat="1" applyFont="1" applyBorder="1">
      <alignment vertical="center"/>
    </xf>
    <xf numFmtId="176" fontId="3" fillId="0" borderId="2" xfId="0" applyNumberFormat="1" applyFont="1" applyBorder="1">
      <alignment vertical="center"/>
    </xf>
    <xf numFmtId="176" fontId="3" fillId="2" borderId="21" xfId="0" applyNumberFormat="1" applyFont="1" applyFill="1" applyBorder="1">
      <alignment vertical="center"/>
    </xf>
    <xf numFmtId="176" fontId="3" fillId="0" borderId="36" xfId="0" applyNumberFormat="1" applyFont="1" applyBorder="1">
      <alignment vertical="center"/>
    </xf>
    <xf numFmtId="38" fontId="6" fillId="0" borderId="16" xfId="0" applyNumberFormat="1" applyFont="1" applyBorder="1">
      <alignment vertical="center"/>
    </xf>
    <xf numFmtId="176" fontId="23" fillId="0" borderId="4" xfId="0" applyNumberFormat="1" applyFont="1" applyBorder="1">
      <alignment vertical="center"/>
    </xf>
    <xf numFmtId="176" fontId="3" fillId="2" borderId="4" xfId="0" applyNumberFormat="1" applyFont="1" applyFill="1" applyBorder="1">
      <alignment vertical="center"/>
    </xf>
    <xf numFmtId="176" fontId="3" fillId="0" borderId="29" xfId="0" applyNumberFormat="1" applyFont="1" applyBorder="1">
      <alignment vertical="center"/>
    </xf>
    <xf numFmtId="176" fontId="3" fillId="0" borderId="2" xfId="1" applyNumberFormat="1" applyFont="1" applyBorder="1">
      <alignment vertical="center"/>
    </xf>
    <xf numFmtId="176" fontId="3" fillId="0" borderId="4" xfId="1" applyNumberFormat="1" applyFont="1" applyBorder="1">
      <alignment vertical="center"/>
    </xf>
    <xf numFmtId="0" fontId="3" fillId="0" borderId="31" xfId="0" applyFont="1" applyBorder="1">
      <alignment vertical="center"/>
    </xf>
    <xf numFmtId="38" fontId="3" fillId="0" borderId="0" xfId="0" applyNumberFormat="1" applyFont="1" applyBorder="1">
      <alignment vertical="center"/>
    </xf>
    <xf numFmtId="38" fontId="3" fillId="0" borderId="0" xfId="0" applyNumberFormat="1" applyFont="1">
      <alignment vertical="center"/>
    </xf>
    <xf numFmtId="0" fontId="3" fillId="0" borderId="1" xfId="0" applyFont="1" applyBorder="1">
      <alignment vertical="center"/>
    </xf>
    <xf numFmtId="0" fontId="3" fillId="0" borderId="21" xfId="0" applyFont="1" applyBorder="1">
      <alignment vertical="center"/>
    </xf>
    <xf numFmtId="176" fontId="3" fillId="2" borderId="23" xfId="0" applyNumberFormat="1" applyFont="1" applyFill="1" applyBorder="1">
      <alignment vertical="center"/>
    </xf>
    <xf numFmtId="176" fontId="3" fillId="0" borderId="23" xfId="0" applyNumberFormat="1" applyFont="1" applyBorder="1">
      <alignment vertical="center"/>
    </xf>
    <xf numFmtId="0" fontId="6" fillId="0" borderId="4" xfId="0" applyFont="1" applyBorder="1">
      <alignment vertical="center"/>
    </xf>
    <xf numFmtId="176" fontId="3" fillId="0" borderId="24" xfId="0" applyNumberFormat="1" applyFont="1" applyBorder="1">
      <alignment vertical="center"/>
    </xf>
    <xf numFmtId="176" fontId="3" fillId="0" borderId="30" xfId="0" applyNumberFormat="1" applyFont="1" applyBorder="1">
      <alignment vertical="center"/>
    </xf>
    <xf numFmtId="0" fontId="3" fillId="0" borderId="4" xfId="0" applyFont="1" applyBorder="1">
      <alignment vertical="center"/>
    </xf>
    <xf numFmtId="0" fontId="3" fillId="0" borderId="9" xfId="0" applyFont="1" applyBorder="1">
      <alignment vertical="center"/>
    </xf>
    <xf numFmtId="0" fontId="21"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6" fillId="0" borderId="16" xfId="0" applyFont="1" applyBorder="1" applyAlignment="1">
      <alignment horizontal="center" vertical="center"/>
    </xf>
    <xf numFmtId="38" fontId="3" fillId="0" borderId="0" xfId="1" applyFont="1">
      <alignment vertical="center"/>
    </xf>
    <xf numFmtId="176" fontId="6" fillId="0" borderId="32" xfId="0" applyNumberFormat="1" applyFont="1" applyBorder="1">
      <alignment vertical="center"/>
    </xf>
    <xf numFmtId="176" fontId="24" fillId="0" borderId="0" xfId="0" applyNumberFormat="1" applyFont="1">
      <alignment vertical="center"/>
    </xf>
    <xf numFmtId="176" fontId="24" fillId="0" borderId="21" xfId="0" applyNumberFormat="1" applyFont="1" applyBorder="1">
      <alignment vertical="center"/>
    </xf>
    <xf numFmtId="176" fontId="24" fillId="0" borderId="0" xfId="1" applyNumberFormat="1" applyFont="1" applyBorder="1">
      <alignment vertical="center"/>
    </xf>
    <xf numFmtId="176" fontId="24" fillId="0" borderId="28" xfId="0" applyNumberFormat="1" applyFont="1" applyFill="1" applyBorder="1">
      <alignment vertical="center"/>
    </xf>
    <xf numFmtId="176" fontId="24" fillId="0" borderId="34" xfId="0" applyNumberFormat="1" applyFont="1" applyFill="1" applyBorder="1">
      <alignment vertical="center"/>
    </xf>
    <xf numFmtId="176" fontId="24" fillId="0" borderId="35" xfId="0" applyNumberFormat="1" applyFont="1" applyFill="1" applyBorder="1">
      <alignment vertical="center"/>
    </xf>
    <xf numFmtId="176" fontId="24" fillId="0" borderId="28" xfId="0" applyNumberFormat="1" applyFont="1" applyBorder="1">
      <alignment vertical="center"/>
    </xf>
    <xf numFmtId="176" fontId="24" fillId="0" borderId="34" xfId="0" applyNumberFormat="1" applyFont="1" applyBorder="1">
      <alignment vertical="center"/>
    </xf>
    <xf numFmtId="176" fontId="24" fillId="0" borderId="8" xfId="0" applyNumberFormat="1" applyFont="1" applyFill="1" applyBorder="1">
      <alignment vertical="center"/>
    </xf>
    <xf numFmtId="176" fontId="24" fillId="0" borderId="0" xfId="0" applyNumberFormat="1" applyFont="1" applyFill="1" applyBorder="1">
      <alignment vertical="center"/>
    </xf>
    <xf numFmtId="176" fontId="24" fillId="0" borderId="11" xfId="0" applyNumberFormat="1" applyFont="1" applyFill="1" applyBorder="1">
      <alignment vertical="center"/>
    </xf>
    <xf numFmtId="176" fontId="24" fillId="2" borderId="0" xfId="0" applyNumberFormat="1" applyFont="1" applyFill="1">
      <alignment vertical="center"/>
    </xf>
    <xf numFmtId="176" fontId="24" fillId="2" borderId="0" xfId="0" applyNumberFormat="1" applyFont="1" applyFill="1" applyBorder="1">
      <alignment vertical="center"/>
    </xf>
    <xf numFmtId="176" fontId="24" fillId="0" borderId="21" xfId="0" applyNumberFormat="1" applyFont="1" applyFill="1" applyBorder="1">
      <alignment vertical="center"/>
    </xf>
    <xf numFmtId="176" fontId="24" fillId="0" borderId="1" xfId="0" applyNumberFormat="1" applyFont="1" applyFill="1" applyBorder="1">
      <alignment vertical="center"/>
    </xf>
    <xf numFmtId="176" fontId="24" fillId="0" borderId="0" xfId="1" applyNumberFormat="1" applyFont="1" applyFill="1" applyBorder="1">
      <alignment vertical="center"/>
    </xf>
    <xf numFmtId="176" fontId="24" fillId="0" borderId="4" xfId="0" applyNumberFormat="1" applyFont="1" applyFill="1" applyBorder="1">
      <alignment vertical="center"/>
    </xf>
    <xf numFmtId="176" fontId="24" fillId="0" borderId="8" xfId="1" applyNumberFormat="1" applyFont="1" applyFill="1" applyBorder="1">
      <alignment vertical="center"/>
    </xf>
    <xf numFmtId="176" fontId="24" fillId="0" borderId="2" xfId="0" applyNumberFormat="1" applyFont="1" applyFill="1" applyBorder="1">
      <alignment vertical="center"/>
    </xf>
    <xf numFmtId="176" fontId="24" fillId="0" borderId="24" xfId="0" applyNumberFormat="1" applyFont="1" applyFill="1" applyBorder="1">
      <alignment vertical="center"/>
    </xf>
    <xf numFmtId="176" fontId="24" fillId="2" borderId="0" xfId="0" applyNumberFormat="1" applyFont="1" applyFill="1" applyBorder="1" applyAlignment="1">
      <alignment horizontal="center" vertical="center"/>
    </xf>
    <xf numFmtId="176" fontId="24" fillId="0" borderId="16" xfId="0" applyNumberFormat="1" applyFont="1" applyFill="1" applyBorder="1">
      <alignment vertical="center"/>
    </xf>
    <xf numFmtId="176" fontId="24" fillId="0" borderId="17" xfId="1" applyNumberFormat="1" applyFont="1" applyFill="1" applyBorder="1">
      <alignment vertical="center"/>
    </xf>
    <xf numFmtId="176" fontId="24" fillId="0" borderId="17" xfId="0" applyNumberFormat="1" applyFont="1" applyFill="1" applyBorder="1">
      <alignment vertical="center"/>
    </xf>
    <xf numFmtId="176" fontId="24" fillId="2" borderId="0" xfId="1" applyNumberFormat="1" applyFont="1" applyFill="1" applyBorder="1">
      <alignment vertical="center"/>
    </xf>
    <xf numFmtId="176" fontId="24" fillId="0" borderId="0" xfId="0" applyNumberFormat="1" applyFont="1" applyBorder="1">
      <alignment vertical="center"/>
    </xf>
    <xf numFmtId="176" fontId="24" fillId="2" borderId="37" xfId="0" applyNumberFormat="1" applyFont="1" applyFill="1" applyBorder="1" applyAlignment="1">
      <alignment horizontal="center" vertical="center"/>
    </xf>
    <xf numFmtId="176" fontId="24" fillId="0" borderId="4" xfId="0" applyNumberFormat="1" applyFont="1" applyBorder="1">
      <alignment vertical="center"/>
    </xf>
    <xf numFmtId="176" fontId="24" fillId="0" borderId="0" xfId="0" applyNumberFormat="1" applyFont="1" applyBorder="1" applyAlignment="1">
      <alignment horizontal="center" vertical="center"/>
    </xf>
    <xf numFmtId="176" fontId="24" fillId="0" borderId="1" xfId="0" applyNumberFormat="1" applyFont="1" applyBorder="1">
      <alignment vertical="center"/>
    </xf>
    <xf numFmtId="176" fontId="24" fillId="0" borderId="2" xfId="0" applyNumberFormat="1" applyFont="1" applyBorder="1">
      <alignment vertical="center"/>
    </xf>
    <xf numFmtId="176" fontId="24" fillId="2" borderId="21" xfId="0" applyNumberFormat="1" applyFont="1" applyFill="1" applyBorder="1">
      <alignment vertical="center"/>
    </xf>
    <xf numFmtId="176" fontId="24" fillId="0" borderId="36" xfId="0" applyNumberFormat="1" applyFont="1" applyBorder="1">
      <alignment vertical="center"/>
    </xf>
    <xf numFmtId="176" fontId="26" fillId="0" borderId="4" xfId="0" applyNumberFormat="1" applyFont="1" applyBorder="1">
      <alignment vertical="center"/>
    </xf>
    <xf numFmtId="176" fontId="24" fillId="2" borderId="4" xfId="0" applyNumberFormat="1" applyFont="1" applyFill="1" applyBorder="1">
      <alignment vertical="center"/>
    </xf>
    <xf numFmtId="176" fontId="24" fillId="0" borderId="29" xfId="0" applyNumberFormat="1" applyFont="1" applyBorder="1">
      <alignment vertical="center"/>
    </xf>
    <xf numFmtId="176" fontId="24" fillId="0" borderId="2" xfId="1" applyNumberFormat="1" applyFont="1" applyBorder="1">
      <alignment vertical="center"/>
    </xf>
    <xf numFmtId="176" fontId="24" fillId="0" borderId="4" xfId="1" applyNumberFormat="1" applyFont="1" applyBorder="1">
      <alignment vertical="center"/>
    </xf>
    <xf numFmtId="176" fontId="26" fillId="2" borderId="4" xfId="0" applyNumberFormat="1" applyFont="1" applyFill="1" applyBorder="1">
      <alignment vertical="center"/>
    </xf>
    <xf numFmtId="176" fontId="24" fillId="2" borderId="23" xfId="0" applyNumberFormat="1" applyFont="1" applyFill="1" applyBorder="1">
      <alignment vertical="center"/>
    </xf>
    <xf numFmtId="176" fontId="24" fillId="0" borderId="23" xfId="0" applyNumberFormat="1" applyFont="1" applyBorder="1">
      <alignment vertical="center"/>
    </xf>
    <xf numFmtId="176" fontId="24" fillId="0" borderId="24" xfId="0" applyNumberFormat="1" applyFont="1" applyBorder="1">
      <alignment vertical="center"/>
    </xf>
    <xf numFmtId="176" fontId="24" fillId="0" borderId="30" xfId="0" applyNumberFormat="1" applyFont="1" applyBorder="1">
      <alignment vertical="center"/>
    </xf>
    <xf numFmtId="176" fontId="24" fillId="0" borderId="11" xfId="1" applyNumberFormat="1" applyFont="1" applyFill="1" applyBorder="1">
      <alignment vertical="center"/>
    </xf>
    <xf numFmtId="176" fontId="24" fillId="0" borderId="18" xfId="1" applyNumberFormat="1" applyFont="1" applyFill="1" applyBorder="1">
      <alignment vertical="center"/>
    </xf>
    <xf numFmtId="176" fontId="7" fillId="0" borderId="33" xfId="2" applyNumberFormat="1" applyFont="1" applyFill="1" applyBorder="1" applyAlignment="1" applyProtection="1">
      <alignment horizontal="center" vertical="center"/>
      <protection locked="0"/>
    </xf>
    <xf numFmtId="0" fontId="10" fillId="0" borderId="38" xfId="0" applyFont="1" applyFill="1" applyBorder="1">
      <alignment vertical="center"/>
    </xf>
    <xf numFmtId="0" fontId="10" fillId="0" borderId="29" xfId="0" applyFont="1" applyFill="1" applyBorder="1">
      <alignment vertical="center"/>
    </xf>
    <xf numFmtId="0" fontId="10" fillId="0" borderId="30" xfId="0" applyFont="1" applyFill="1" applyBorder="1" applyAlignment="1" applyProtection="1">
      <alignment horizontal="left"/>
    </xf>
    <xf numFmtId="0" fontId="6" fillId="0" borderId="29" xfId="0" applyFont="1" applyBorder="1">
      <alignment vertical="center"/>
    </xf>
    <xf numFmtId="0" fontId="6" fillId="0" borderId="32" xfId="0" applyFont="1" applyBorder="1" applyAlignment="1">
      <alignment horizontal="center"/>
    </xf>
    <xf numFmtId="0" fontId="6" fillId="0" borderId="39" xfId="0" applyFont="1" applyBorder="1">
      <alignment vertical="center"/>
    </xf>
    <xf numFmtId="0" fontId="16" fillId="0" borderId="21" xfId="0" applyFont="1" applyBorder="1">
      <alignment vertical="center"/>
    </xf>
    <xf numFmtId="38" fontId="16" fillId="0" borderId="4" xfId="0" applyNumberFormat="1" applyFont="1" applyBorder="1">
      <alignment vertical="center"/>
    </xf>
    <xf numFmtId="0" fontId="6" fillId="0" borderId="13" xfId="0" applyFont="1" applyBorder="1" applyAlignment="1">
      <alignment vertical="center" shrinkToFit="1"/>
    </xf>
    <xf numFmtId="0" fontId="6" fillId="0" borderId="0" xfId="0" applyFont="1" applyBorder="1" applyAlignment="1">
      <alignment vertical="center" shrinkToFit="1"/>
    </xf>
    <xf numFmtId="0" fontId="6" fillId="0" borderId="17" xfId="0" applyFont="1" applyBorder="1" applyAlignment="1">
      <alignment vertical="center" shrinkToFit="1"/>
    </xf>
    <xf numFmtId="176" fontId="23" fillId="2" borderId="4" xfId="0" applyNumberFormat="1" applyFont="1" applyFill="1" applyBorder="1" applyAlignment="1">
      <alignment vertical="center" shrinkToFit="1"/>
    </xf>
    <xf numFmtId="0" fontId="4" fillId="0" borderId="0" xfId="0" applyFont="1">
      <alignment vertical="center"/>
    </xf>
    <xf numFmtId="176" fontId="3" fillId="0" borderId="0" xfId="0" applyNumberFormat="1" applyFont="1" applyFill="1" applyBorder="1" applyAlignment="1">
      <alignment horizontal="center" vertical="center"/>
    </xf>
    <xf numFmtId="0" fontId="6" fillId="0" borderId="21" xfId="0" applyFont="1" applyBorder="1" applyAlignment="1">
      <alignment vertical="center"/>
    </xf>
    <xf numFmtId="0" fontId="7" fillId="0" borderId="23" xfId="2" applyFont="1" applyFill="1" applyBorder="1" applyAlignment="1">
      <alignment horizontal="center" vertical="center"/>
    </xf>
    <xf numFmtId="0" fontId="7" fillId="0" borderId="33" xfId="2" applyFont="1" applyFill="1" applyBorder="1" applyAlignment="1">
      <alignment vertical="center"/>
    </xf>
    <xf numFmtId="176" fontId="30" fillId="0" borderId="8" xfId="0" quotePrefix="1" applyNumberFormat="1" applyFont="1" applyFill="1" applyBorder="1" applyAlignment="1" applyProtection="1">
      <alignment horizontal="left"/>
    </xf>
    <xf numFmtId="176" fontId="30" fillId="0" borderId="8" xfId="0" applyNumberFormat="1" applyFont="1" applyFill="1" applyBorder="1" applyAlignment="1" applyProtection="1">
      <alignment horizontal="left"/>
    </xf>
    <xf numFmtId="176" fontId="30" fillId="0" borderId="6" xfId="0" applyNumberFormat="1" applyFont="1" applyFill="1" applyBorder="1" applyAlignment="1" applyProtection="1">
      <alignment horizontal="left"/>
    </xf>
    <xf numFmtId="176" fontId="30" fillId="0" borderId="6" xfId="0" quotePrefix="1" applyNumberFormat="1" applyFont="1" applyFill="1" applyBorder="1" applyAlignment="1" applyProtection="1">
      <alignment horizontal="left"/>
    </xf>
    <xf numFmtId="176" fontId="30" fillId="0" borderId="40" xfId="0" applyNumberFormat="1" applyFont="1" applyFill="1" applyBorder="1" applyAlignment="1" applyProtection="1">
      <alignment horizontal="left"/>
    </xf>
    <xf numFmtId="176" fontId="30" fillId="0" borderId="41" xfId="0" applyNumberFormat="1" applyFont="1" applyFill="1" applyBorder="1" applyAlignment="1" applyProtection="1">
      <alignment horizontal="left"/>
    </xf>
    <xf numFmtId="176" fontId="30" fillId="0" borderId="7" xfId="0" applyNumberFormat="1" applyFont="1" applyFill="1" applyBorder="1" applyAlignment="1" applyProtection="1">
      <alignment horizontal="left"/>
    </xf>
    <xf numFmtId="176" fontId="30" fillId="0" borderId="15" xfId="0" applyNumberFormat="1" applyFont="1" applyFill="1" applyBorder="1" applyAlignment="1"/>
    <xf numFmtId="176" fontId="30" fillId="0" borderId="16" xfId="0" applyNumberFormat="1" applyFont="1" applyFill="1" applyBorder="1" applyAlignment="1"/>
    <xf numFmtId="38" fontId="6" fillId="3" borderId="35" xfId="1" applyFont="1" applyFill="1" applyBorder="1">
      <alignment vertical="center"/>
    </xf>
    <xf numFmtId="38" fontId="6" fillId="3" borderId="11" xfId="1" applyFont="1" applyFill="1" applyBorder="1">
      <alignment vertical="center"/>
    </xf>
    <xf numFmtId="176" fontId="6" fillId="3" borderId="14" xfId="1" applyNumberFormat="1" applyFont="1" applyFill="1" applyBorder="1">
      <alignment vertical="center"/>
    </xf>
    <xf numFmtId="38" fontId="6" fillId="4" borderId="11" xfId="1" applyFont="1" applyFill="1" applyBorder="1">
      <alignment vertical="center"/>
    </xf>
    <xf numFmtId="38" fontId="6" fillId="4" borderId="23" xfId="0" applyNumberFormat="1" applyFont="1" applyFill="1" applyBorder="1">
      <alignment vertical="center"/>
    </xf>
    <xf numFmtId="176" fontId="6" fillId="4" borderId="23" xfId="0" applyNumberFormat="1" applyFont="1" applyFill="1" applyBorder="1">
      <alignment vertical="center"/>
    </xf>
    <xf numFmtId="176" fontId="3" fillId="4" borderId="4" xfId="1" applyNumberFormat="1" applyFont="1" applyFill="1" applyBorder="1">
      <alignment vertical="center"/>
    </xf>
    <xf numFmtId="176" fontId="3" fillId="4" borderId="24" xfId="1" applyNumberFormat="1" applyFont="1" applyFill="1" applyBorder="1">
      <alignment vertical="center"/>
    </xf>
    <xf numFmtId="176" fontId="3" fillId="4" borderId="36" xfId="1" applyNumberFormat="1" applyFont="1" applyFill="1" applyBorder="1">
      <alignment vertical="center"/>
    </xf>
    <xf numFmtId="176" fontId="6" fillId="0" borderId="21" xfId="0" applyNumberFormat="1" applyFont="1" applyFill="1" applyBorder="1">
      <alignment vertical="center"/>
    </xf>
    <xf numFmtId="177" fontId="11" fillId="5" borderId="9" xfId="0" applyNumberFormat="1" applyFont="1" applyFill="1" applyBorder="1" applyAlignment="1" applyProtection="1">
      <alignment vertical="center"/>
    </xf>
    <xf numFmtId="177" fontId="11" fillId="5" borderId="0" xfId="0" applyNumberFormat="1" applyFont="1" applyFill="1" applyBorder="1" applyAlignment="1" applyProtection="1">
      <alignment vertical="center"/>
    </xf>
    <xf numFmtId="177" fontId="11" fillId="5" borderId="3" xfId="0" applyNumberFormat="1" applyFont="1" applyFill="1" applyBorder="1" applyAlignment="1" applyProtection="1">
      <alignment vertical="center"/>
    </xf>
    <xf numFmtId="177" fontId="11" fillId="5" borderId="13" xfId="0" applyNumberFormat="1" applyFont="1" applyFill="1" applyBorder="1" applyAlignment="1" applyProtection="1">
      <alignment vertical="center"/>
    </xf>
    <xf numFmtId="176" fontId="11" fillId="5" borderId="9" xfId="0" applyNumberFormat="1" applyFont="1" applyFill="1" applyBorder="1" applyAlignment="1" applyProtection="1">
      <alignment vertical="center"/>
    </xf>
    <xf numFmtId="176" fontId="6" fillId="5" borderId="3" xfId="0" applyNumberFormat="1" applyFont="1" applyFill="1" applyBorder="1" applyAlignment="1">
      <alignment vertical="center"/>
    </xf>
    <xf numFmtId="176" fontId="6" fillId="5" borderId="17" xfId="0" applyNumberFormat="1" applyFont="1" applyFill="1" applyBorder="1" applyAlignment="1">
      <alignment vertical="center"/>
    </xf>
    <xf numFmtId="176" fontId="6" fillId="5" borderId="9" xfId="2" applyNumberFormat="1" applyFont="1" applyFill="1" applyBorder="1" applyAlignment="1">
      <alignment vertical="center"/>
    </xf>
    <xf numFmtId="176" fontId="6" fillId="5" borderId="9" xfId="2" applyNumberFormat="1" applyFont="1" applyFill="1" applyBorder="1" applyAlignment="1">
      <alignment vertical="center" shrinkToFit="1"/>
    </xf>
    <xf numFmtId="176" fontId="6" fillId="5" borderId="0" xfId="2" applyNumberFormat="1" applyFont="1" applyFill="1" applyBorder="1" applyAlignment="1">
      <alignment vertical="center"/>
    </xf>
    <xf numFmtId="176" fontId="6" fillId="5" borderId="0" xfId="2" applyNumberFormat="1" applyFont="1" applyFill="1" applyBorder="1" applyAlignment="1">
      <alignment vertical="center" shrinkToFit="1"/>
    </xf>
    <xf numFmtId="176" fontId="6" fillId="5" borderId="3" xfId="2" applyNumberFormat="1" applyFont="1" applyFill="1" applyBorder="1" applyAlignment="1">
      <alignment vertical="center"/>
    </xf>
    <xf numFmtId="176" fontId="6" fillId="5" borderId="3" xfId="2" applyNumberFormat="1" applyFont="1" applyFill="1" applyBorder="1" applyAlignment="1">
      <alignment vertical="center" shrinkToFit="1"/>
    </xf>
    <xf numFmtId="176" fontId="6" fillId="5" borderId="27" xfId="2" applyNumberFormat="1" applyFont="1" applyFill="1" applyBorder="1" applyAlignment="1">
      <alignment vertical="center"/>
    </xf>
    <xf numFmtId="176" fontId="6" fillId="5" borderId="27" xfId="2" applyNumberFormat="1" applyFont="1" applyFill="1" applyBorder="1" applyAlignment="1">
      <alignment vertical="center" shrinkToFit="1"/>
    </xf>
    <xf numFmtId="176" fontId="6" fillId="5" borderId="13" xfId="2" applyNumberFormat="1" applyFont="1" applyFill="1" applyBorder="1" applyAlignment="1">
      <alignment vertical="center"/>
    </xf>
    <xf numFmtId="176" fontId="6" fillId="5" borderId="13" xfId="2" applyNumberFormat="1" applyFont="1" applyFill="1" applyBorder="1" applyAlignment="1">
      <alignment vertical="center" shrinkToFit="1"/>
    </xf>
    <xf numFmtId="176" fontId="6" fillId="5" borderId="42" xfId="2" applyNumberFormat="1" applyFont="1" applyFill="1" applyBorder="1" applyAlignment="1">
      <alignment vertical="center"/>
    </xf>
    <xf numFmtId="176" fontId="32" fillId="0" borderId="0" xfId="4" applyNumberFormat="1" applyFont="1" applyFill="1" applyBorder="1"/>
    <xf numFmtId="38" fontId="6" fillId="6" borderId="35" xfId="1" applyFont="1" applyFill="1" applyBorder="1">
      <alignment vertical="center"/>
    </xf>
    <xf numFmtId="38" fontId="6" fillId="6" borderId="14" xfId="1" applyFont="1" applyFill="1" applyBorder="1">
      <alignment vertical="center"/>
    </xf>
    <xf numFmtId="38" fontId="6" fillId="6" borderId="11" xfId="1" applyFont="1" applyFill="1" applyBorder="1">
      <alignment vertical="center"/>
    </xf>
    <xf numFmtId="176" fontId="24" fillId="0" borderId="23" xfId="1" applyNumberFormat="1" applyFont="1" applyBorder="1">
      <alignment vertical="center"/>
    </xf>
    <xf numFmtId="176" fontId="24" fillId="0" borderId="36" xfId="1" applyNumberFormat="1" applyFont="1" applyFill="1" applyBorder="1">
      <alignment vertical="center"/>
    </xf>
    <xf numFmtId="176" fontId="25" fillId="0" borderId="14" xfId="1" applyNumberFormat="1" applyFont="1" applyBorder="1">
      <alignment vertical="center"/>
    </xf>
    <xf numFmtId="176" fontId="24" fillId="0" borderId="29" xfId="1" applyNumberFormat="1" applyFont="1" applyFill="1" applyBorder="1">
      <alignment vertical="center"/>
    </xf>
    <xf numFmtId="176" fontId="24" fillId="0" borderId="23" xfId="1" applyNumberFormat="1" applyFont="1" applyFill="1" applyBorder="1">
      <alignment vertical="center"/>
    </xf>
    <xf numFmtId="176" fontId="24" fillId="0" borderId="30" xfId="1" applyNumberFormat="1" applyFont="1" applyFill="1" applyBorder="1">
      <alignment vertical="center"/>
    </xf>
    <xf numFmtId="176" fontId="24" fillId="2" borderId="4" xfId="1" applyNumberFormat="1" applyFont="1" applyFill="1" applyBorder="1">
      <alignment vertical="center"/>
    </xf>
    <xf numFmtId="176" fontId="24" fillId="0" borderId="24" xfId="1" applyNumberFormat="1" applyFont="1" applyBorder="1">
      <alignment vertical="center"/>
    </xf>
    <xf numFmtId="176" fontId="24" fillId="0" borderId="36" xfId="1" applyNumberFormat="1" applyFont="1" applyBorder="1">
      <alignment vertical="center"/>
    </xf>
    <xf numFmtId="176" fontId="25" fillId="0" borderId="23" xfId="0" applyNumberFormat="1" applyFont="1" applyBorder="1">
      <alignment vertical="center"/>
    </xf>
    <xf numFmtId="176" fontId="25" fillId="0" borderId="32" xfId="0" applyNumberFormat="1" applyFont="1" applyBorder="1">
      <alignment vertical="center"/>
    </xf>
    <xf numFmtId="176" fontId="6" fillId="4" borderId="14" xfId="1" applyNumberFormat="1" applyFont="1" applyFill="1" applyBorder="1">
      <alignment vertical="center"/>
    </xf>
    <xf numFmtId="176" fontId="25" fillId="0" borderId="14" xfId="1" applyNumberFormat="1" applyFont="1" applyFill="1" applyBorder="1">
      <alignment vertical="center"/>
    </xf>
    <xf numFmtId="38" fontId="6" fillId="4" borderId="18" xfId="1" applyFont="1" applyFill="1" applyBorder="1">
      <alignment vertical="center"/>
    </xf>
    <xf numFmtId="38" fontId="38" fillId="0" borderId="0" xfId="1" applyFont="1" applyFill="1" applyAlignment="1">
      <alignment vertical="center"/>
    </xf>
    <xf numFmtId="38" fontId="1" fillId="0" borderId="0" xfId="1" applyFont="1" applyFill="1" applyAlignment="1">
      <alignment vertical="center"/>
    </xf>
    <xf numFmtId="0" fontId="29" fillId="0" borderId="0" xfId="0" applyFont="1" applyAlignment="1">
      <alignment vertical="center"/>
    </xf>
    <xf numFmtId="0" fontId="39"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38" fontId="1" fillId="0" borderId="0" xfId="1" applyFont="1" applyFill="1" applyAlignment="1">
      <alignment vertical="center" shrinkToFit="1"/>
    </xf>
    <xf numFmtId="38" fontId="1" fillId="0" borderId="5" xfId="1" applyFont="1" applyFill="1" applyBorder="1" applyAlignment="1"/>
    <xf numFmtId="38" fontId="30" fillId="0" borderId="43" xfId="1" applyFont="1" applyFill="1" applyBorder="1" applyAlignment="1">
      <alignment shrinkToFit="1"/>
    </xf>
    <xf numFmtId="38" fontId="1" fillId="0" borderId="44" xfId="1" applyFont="1" applyFill="1" applyBorder="1" applyAlignment="1"/>
    <xf numFmtId="38" fontId="1" fillId="0" borderId="34" xfId="1" applyFont="1" applyFill="1" applyBorder="1" applyAlignment="1"/>
    <xf numFmtId="38" fontId="1" fillId="0" borderId="33" xfId="1" applyFont="1" applyFill="1" applyBorder="1" applyAlignment="1"/>
    <xf numFmtId="0" fontId="0" fillId="0" borderId="34" xfId="0" applyBorder="1" applyAlignment="1"/>
    <xf numFmtId="38" fontId="1" fillId="0" borderId="45" xfId="1" applyFont="1" applyFill="1" applyBorder="1" applyAlignment="1"/>
    <xf numFmtId="0" fontId="0" fillId="0" borderId="0" xfId="0" applyAlignment="1"/>
    <xf numFmtId="38" fontId="1" fillId="0" borderId="6" xfId="1" applyFont="1" applyFill="1" applyBorder="1" applyAlignment="1"/>
    <xf numFmtId="38" fontId="30" fillId="0" borderId="4" xfId="1" applyFont="1" applyFill="1" applyBorder="1" applyAlignment="1">
      <alignment horizontal="center"/>
    </xf>
    <xf numFmtId="38" fontId="30" fillId="0" borderId="2" xfId="1" applyFont="1" applyFill="1" applyBorder="1" applyAlignment="1">
      <alignment horizontal="center"/>
    </xf>
    <xf numFmtId="38" fontId="30" fillId="0" borderId="1" xfId="1" applyFont="1" applyFill="1" applyBorder="1" applyAlignment="1"/>
    <xf numFmtId="38" fontId="30" fillId="0" borderId="9" xfId="1" applyFont="1" applyFill="1" applyBorder="1" applyAlignment="1"/>
    <xf numFmtId="38" fontId="30" fillId="2" borderId="1" xfId="1" applyFont="1" applyFill="1" applyBorder="1" applyAlignment="1"/>
    <xf numFmtId="38" fontId="30" fillId="2" borderId="9" xfId="1" applyFont="1" applyFill="1" applyBorder="1" applyAlignment="1"/>
    <xf numFmtId="38" fontId="30" fillId="2" borderId="3" xfId="1" applyFont="1" applyFill="1" applyBorder="1" applyAlignment="1"/>
    <xf numFmtId="38" fontId="30" fillId="2" borderId="32" xfId="1" applyFont="1" applyFill="1" applyBorder="1" applyAlignment="1"/>
    <xf numFmtId="38" fontId="30" fillId="2" borderId="46" xfId="1" applyFont="1" applyFill="1" applyBorder="1" applyAlignment="1"/>
    <xf numFmtId="38" fontId="30" fillId="0" borderId="4" xfId="1" applyFont="1" applyFill="1" applyBorder="1" applyAlignment="1"/>
    <xf numFmtId="38" fontId="30" fillId="0" borderId="2" xfId="1" applyFont="1" applyFill="1" applyBorder="1" applyAlignment="1"/>
    <xf numFmtId="38" fontId="30" fillId="0" borderId="21" xfId="1" applyFont="1" applyFill="1" applyBorder="1" applyAlignment="1"/>
    <xf numFmtId="38" fontId="30" fillId="2" borderId="2" xfId="1" applyFont="1" applyFill="1" applyBorder="1" applyAlignment="1"/>
    <xf numFmtId="38" fontId="30" fillId="2" borderId="36" xfId="1" applyFont="1" applyFill="1" applyBorder="1" applyAlignment="1"/>
    <xf numFmtId="38" fontId="30" fillId="2" borderId="21" xfId="1" applyFont="1" applyFill="1" applyBorder="1" applyAlignment="1"/>
    <xf numFmtId="38" fontId="1" fillId="0" borderId="7" xfId="1" applyFont="1" applyFill="1" applyBorder="1" applyAlignment="1"/>
    <xf numFmtId="38" fontId="30" fillId="0" borderId="23" xfId="1" applyFont="1" applyFill="1" applyBorder="1" applyAlignment="1"/>
    <xf numFmtId="0" fontId="0" fillId="0" borderId="23" xfId="0" applyFill="1" applyBorder="1" applyAlignment="1"/>
    <xf numFmtId="38" fontId="30" fillId="0" borderId="24" xfId="1" applyFont="1" applyFill="1" applyBorder="1" applyAlignment="1"/>
    <xf numFmtId="38" fontId="30" fillId="2" borderId="24" xfId="1" applyFont="1" applyFill="1" applyBorder="1" applyAlignment="1"/>
    <xf numFmtId="38" fontId="30" fillId="2" borderId="30" xfId="1" applyFont="1" applyFill="1" applyBorder="1" applyAlignment="1"/>
    <xf numFmtId="38" fontId="30" fillId="2" borderId="23" xfId="1" applyFont="1" applyFill="1" applyBorder="1" applyAlignment="1"/>
    <xf numFmtId="38" fontId="30" fillId="2" borderId="47" xfId="1" applyFont="1" applyFill="1" applyBorder="1" applyAlignment="1"/>
    <xf numFmtId="38" fontId="1" fillId="0" borderId="41" xfId="1" applyFont="1" applyFill="1" applyBorder="1" applyAlignment="1"/>
    <xf numFmtId="176" fontId="1" fillId="0" borderId="0" xfId="1" applyNumberFormat="1" applyFont="1" applyFill="1" applyBorder="1" applyAlignment="1"/>
    <xf numFmtId="176" fontId="0" fillId="0" borderId="9" xfId="1" applyNumberFormat="1" applyFont="1" applyBorder="1" applyAlignment="1"/>
    <xf numFmtId="176" fontId="0" fillId="0" borderId="0" xfId="1" applyNumberFormat="1" applyFont="1" applyBorder="1" applyAlignment="1"/>
    <xf numFmtId="176" fontId="0" fillId="0" borderId="11" xfId="1" applyNumberFormat="1" applyFont="1" applyBorder="1" applyAlignment="1"/>
    <xf numFmtId="182" fontId="29" fillId="0" borderId="40" xfId="0" applyNumberFormat="1" applyFont="1" applyFill="1" applyBorder="1" applyAlignment="1"/>
    <xf numFmtId="176" fontId="1" fillId="0" borderId="3" xfId="1" applyNumberFormat="1" applyFont="1" applyFill="1" applyBorder="1" applyAlignment="1"/>
    <xf numFmtId="176" fontId="0" fillId="0" borderId="3" xfId="1" applyNumberFormat="1" applyFont="1" applyBorder="1" applyAlignment="1"/>
    <xf numFmtId="176" fontId="0" fillId="0" borderId="48" xfId="1" applyNumberFormat="1" applyFont="1" applyBorder="1" applyAlignment="1"/>
    <xf numFmtId="182" fontId="29" fillId="0" borderId="6" xfId="0" applyNumberFormat="1" applyFont="1" applyFill="1" applyBorder="1" applyAlignment="1" applyProtection="1"/>
    <xf numFmtId="176" fontId="0" fillId="0" borderId="0" xfId="1" applyNumberFormat="1" applyFont="1" applyFill="1" applyBorder="1" applyAlignment="1"/>
    <xf numFmtId="176" fontId="0" fillId="0" borderId="11" xfId="1" applyNumberFormat="1" applyFont="1" applyFill="1" applyBorder="1" applyAlignment="1"/>
    <xf numFmtId="0" fontId="0" fillId="0" borderId="0" xfId="0" applyFill="1" applyAlignment="1"/>
    <xf numFmtId="182" fontId="7" fillId="0" borderId="6" xfId="0" applyNumberFormat="1" applyFont="1" applyFill="1" applyBorder="1" applyAlignment="1"/>
    <xf numFmtId="182" fontId="29" fillId="0" borderId="41" xfId="0" applyNumberFormat="1" applyFont="1" applyFill="1" applyBorder="1" applyAlignment="1"/>
    <xf numFmtId="176" fontId="1" fillId="0" borderId="9" xfId="1" applyNumberFormat="1" applyFont="1" applyFill="1" applyBorder="1" applyAlignment="1"/>
    <xf numFmtId="176" fontId="0" fillId="0" borderId="9" xfId="1" applyNumberFormat="1" applyFont="1" applyFill="1" applyBorder="1" applyAlignment="1"/>
    <xf numFmtId="176" fontId="0" fillId="0" borderId="10" xfId="1" applyNumberFormat="1" applyFont="1" applyBorder="1" applyAlignment="1"/>
    <xf numFmtId="182" fontId="7" fillId="0" borderId="7" xfId="0" applyNumberFormat="1" applyFont="1" applyFill="1" applyBorder="1" applyAlignment="1"/>
    <xf numFmtId="176" fontId="1" fillId="0" borderId="13" xfId="1" applyNumberFormat="1" applyFont="1" applyFill="1" applyBorder="1" applyAlignment="1"/>
    <xf numFmtId="176" fontId="0" fillId="0" borderId="13" xfId="1" applyNumberFormat="1" applyFont="1" applyBorder="1" applyAlignment="1"/>
    <xf numFmtId="176" fontId="0" fillId="0" borderId="14" xfId="1" applyNumberFormat="1" applyFont="1" applyBorder="1" applyAlignment="1"/>
    <xf numFmtId="182" fontId="29" fillId="0" borderId="6" xfId="0" applyNumberFormat="1" applyFont="1" applyFill="1" applyBorder="1" applyAlignment="1"/>
    <xf numFmtId="176" fontId="0" fillId="0" borderId="10" xfId="1" applyNumberFormat="1" applyFont="1" applyFill="1" applyBorder="1" applyAlignment="1"/>
    <xf numFmtId="182" fontId="7" fillId="0" borderId="49" xfId="0" applyNumberFormat="1" applyFont="1" applyFill="1" applyBorder="1" applyAlignment="1"/>
    <xf numFmtId="176" fontId="1" fillId="0" borderId="17" xfId="1" applyNumberFormat="1" applyFont="1" applyFill="1" applyBorder="1" applyAlignment="1"/>
    <xf numFmtId="176" fontId="0" fillId="0" borderId="17" xfId="1" applyNumberFormat="1" applyFont="1" applyBorder="1" applyAlignment="1"/>
    <xf numFmtId="176" fontId="0" fillId="0" borderId="18" xfId="1" applyNumberFormat="1" applyFont="1" applyBorder="1" applyAlignment="1"/>
    <xf numFmtId="176" fontId="0" fillId="0" borderId="0" xfId="0" applyNumberFormat="1" applyAlignment="1"/>
    <xf numFmtId="0" fontId="41" fillId="0" borderId="0" xfId="0" applyFont="1" applyFill="1" applyAlignment="1">
      <alignment vertical="center"/>
    </xf>
    <xf numFmtId="0" fontId="36" fillId="0" borderId="0" xfId="0" applyFont="1" applyFill="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42" fillId="0" borderId="0" xfId="0" applyFont="1" applyAlignment="1">
      <alignment vertical="center"/>
    </xf>
    <xf numFmtId="0" fontId="29" fillId="0" borderId="0" xfId="0" applyFont="1" applyBorder="1" applyAlignment="1">
      <alignment vertical="center"/>
    </xf>
    <xf numFmtId="0" fontId="1" fillId="0" borderId="0" xfId="0" applyFont="1" applyAlignment="1">
      <alignment horizontal="right" vertical="center"/>
    </xf>
    <xf numFmtId="0" fontId="42" fillId="0" borderId="0" xfId="0" applyFont="1" applyFill="1" applyAlignment="1">
      <alignment vertical="center"/>
    </xf>
    <xf numFmtId="38" fontId="43" fillId="0" borderId="0" xfId="1" applyFont="1" applyBorder="1" applyAlignment="1">
      <alignment vertical="center"/>
    </xf>
    <xf numFmtId="38" fontId="42" fillId="0" borderId="0" xfId="1" applyFont="1" applyAlignment="1">
      <alignment vertical="center"/>
    </xf>
    <xf numFmtId="38" fontId="1" fillId="0" borderId="0" xfId="1" applyFont="1" applyBorder="1" applyAlignment="1">
      <alignment vertical="center"/>
    </xf>
    <xf numFmtId="0" fontId="1" fillId="0" borderId="0" xfId="0" applyFont="1" applyBorder="1" applyAlignment="1">
      <alignment horizontal="right" vertical="center"/>
    </xf>
    <xf numFmtId="0" fontId="1" fillId="0" borderId="28" xfId="0" applyFont="1" applyFill="1" applyBorder="1" applyAlignment="1">
      <alignment vertical="center"/>
    </xf>
    <xf numFmtId="0" fontId="1" fillId="0" borderId="34" xfId="0" applyFont="1" applyFill="1" applyBorder="1" applyAlignment="1">
      <alignment vertical="center"/>
    </xf>
    <xf numFmtId="0" fontId="1" fillId="0" borderId="38" xfId="0" applyFont="1" applyFill="1" applyBorder="1" applyAlignment="1">
      <alignment vertical="center"/>
    </xf>
    <xf numFmtId="0" fontId="1" fillId="0" borderId="38"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50" xfId="0" applyFont="1" applyBorder="1" applyAlignment="1">
      <alignment horizontal="center" vertical="center"/>
    </xf>
    <xf numFmtId="0" fontId="1" fillId="0" borderId="35" xfId="0" applyFont="1" applyBorder="1" applyAlignment="1">
      <alignment horizontal="center" vertical="center"/>
    </xf>
    <xf numFmtId="0" fontId="1" fillId="0" borderId="8" xfId="0" applyFont="1" applyFill="1" applyBorder="1" applyAlignment="1">
      <alignment vertical="center"/>
    </xf>
    <xf numFmtId="0" fontId="1" fillId="0" borderId="29" xfId="0" applyFont="1" applyFill="1" applyBorder="1" applyAlignment="1">
      <alignment vertical="center"/>
    </xf>
    <xf numFmtId="0" fontId="1" fillId="0" borderId="29" xfId="0" applyFont="1" applyBorder="1" applyAlignment="1">
      <alignment horizontal="center" vertical="center"/>
    </xf>
    <xf numFmtId="0" fontId="30" fillId="2" borderId="21" xfId="0" applyFont="1" applyFill="1" applyBorder="1" applyAlignment="1">
      <alignment horizontal="center" vertical="center"/>
    </xf>
    <xf numFmtId="0" fontId="30" fillId="2" borderId="1" xfId="0" applyFont="1" applyFill="1" applyBorder="1" applyAlignment="1">
      <alignment horizontal="center" vertical="center"/>
    </xf>
    <xf numFmtId="0" fontId="42" fillId="0" borderId="2" xfId="0" applyFont="1" applyBorder="1" applyAlignment="1">
      <alignment horizontal="center" vertical="center"/>
    </xf>
    <xf numFmtId="0" fontId="30" fillId="0" borderId="21" xfId="0" applyFont="1" applyBorder="1" applyAlignment="1">
      <alignment horizontal="center" vertical="center"/>
    </xf>
    <xf numFmtId="0" fontId="30" fillId="0" borderId="1" xfId="0" applyFont="1" applyBorder="1" applyAlignment="1">
      <alignment horizontal="center" vertical="center"/>
    </xf>
    <xf numFmtId="0" fontId="30" fillId="0" borderId="9" xfId="0" applyFont="1" applyBorder="1" applyAlignment="1">
      <alignment horizontal="center" vertical="center"/>
    </xf>
    <xf numFmtId="0" fontId="30" fillId="0" borderId="36" xfId="0" applyFont="1" applyBorder="1" applyAlignment="1">
      <alignment horizontal="center" vertical="center"/>
    </xf>
    <xf numFmtId="0" fontId="31" fillId="0" borderId="21" xfId="0" applyFont="1" applyBorder="1" applyAlignment="1">
      <alignment horizontal="center" vertical="center" wrapText="1"/>
    </xf>
    <xf numFmtId="0" fontId="30" fillId="0" borderId="10" xfId="0" applyFont="1" applyBorder="1" applyAlignment="1">
      <alignment horizontal="center" vertical="center"/>
    </xf>
    <xf numFmtId="0" fontId="30" fillId="2" borderId="4" xfId="0" applyFont="1" applyFill="1" applyBorder="1" applyAlignment="1">
      <alignment horizontal="center" vertical="center"/>
    </xf>
    <xf numFmtId="0" fontId="30" fillId="2" borderId="2" xfId="0" applyFont="1" applyFill="1" applyBorder="1" applyAlignment="1">
      <alignment horizontal="center" vertical="center"/>
    </xf>
    <xf numFmtId="0" fontId="29" fillId="0" borderId="2"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1" fillId="0" borderId="21" xfId="0" applyFont="1" applyBorder="1" applyAlignment="1">
      <alignment horizontal="center" vertical="center" shrinkToFit="1"/>
    </xf>
    <xf numFmtId="0" fontId="31" fillId="0" borderId="21" xfId="0" applyFont="1" applyBorder="1" applyAlignment="1">
      <alignment horizontal="center" vertical="center"/>
    </xf>
    <xf numFmtId="0" fontId="31" fillId="0" borderId="51" xfId="0" applyFont="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30" xfId="0" applyFont="1" applyFill="1" applyBorder="1" applyAlignment="1">
      <alignment vertical="center"/>
    </xf>
    <xf numFmtId="0" fontId="1" fillId="0" borderId="30" xfId="0" applyFont="1" applyFill="1" applyBorder="1" applyAlignment="1">
      <alignment horizontal="center" vertical="center"/>
    </xf>
    <xf numFmtId="0" fontId="30" fillId="0" borderId="24" xfId="0" applyFont="1" applyBorder="1" applyAlignment="1">
      <alignment horizontal="center" vertical="center"/>
    </xf>
    <xf numFmtId="0" fontId="30" fillId="2" borderId="23" xfId="0" applyFont="1" applyFill="1" applyBorder="1" applyAlignment="1">
      <alignment horizontal="center" vertical="center"/>
    </xf>
    <xf numFmtId="0" fontId="30" fillId="2" borderId="24" xfId="0" applyFont="1" applyFill="1" applyBorder="1" applyAlignment="1">
      <alignment horizontal="center" vertical="center"/>
    </xf>
    <xf numFmtId="0" fontId="30" fillId="0" borderId="23" xfId="0" applyFont="1" applyBorder="1" applyAlignment="1">
      <alignment horizontal="center" vertical="center"/>
    </xf>
    <xf numFmtId="0" fontId="31" fillId="0" borderId="23"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47" xfId="0" applyFont="1" applyBorder="1" applyAlignment="1">
      <alignment horizontal="center" vertical="center"/>
    </xf>
    <xf numFmtId="0" fontId="42" fillId="0" borderId="8" xfId="0" applyFont="1" applyFill="1" applyBorder="1" applyAlignment="1">
      <alignment vertical="center"/>
    </xf>
    <xf numFmtId="0" fontId="42" fillId="0" borderId="0" xfId="0" applyFont="1" applyFill="1" applyBorder="1" applyAlignment="1">
      <alignment horizontal="center" vertical="center"/>
    </xf>
    <xf numFmtId="0" fontId="42" fillId="0" borderId="29" xfId="0" applyFont="1" applyFill="1" applyBorder="1" applyAlignment="1">
      <alignment vertical="center"/>
    </xf>
    <xf numFmtId="176" fontId="42" fillId="0" borderId="0" xfId="1" applyNumberFormat="1" applyFont="1" applyBorder="1" applyAlignment="1">
      <alignment vertical="center"/>
    </xf>
    <xf numFmtId="176" fontId="42" fillId="0" borderId="11" xfId="1" applyNumberFormat="1" applyFont="1" applyBorder="1" applyAlignment="1">
      <alignment vertical="center"/>
    </xf>
    <xf numFmtId="0" fontId="42" fillId="0" borderId="0" xfId="0" applyFont="1" applyAlignment="1">
      <alignment horizontal="right" vertical="center"/>
    </xf>
    <xf numFmtId="0" fontId="42" fillId="0" borderId="0" xfId="0" applyFont="1" applyAlignment="1">
      <alignment horizontal="center" vertical="center"/>
    </xf>
    <xf numFmtId="38" fontId="42" fillId="0" borderId="52" xfId="1" applyFont="1" applyFill="1" applyBorder="1" applyAlignment="1">
      <alignment vertical="center"/>
    </xf>
    <xf numFmtId="38" fontId="42" fillId="0" borderId="3" xfId="1" applyFont="1" applyFill="1" applyBorder="1" applyAlignment="1">
      <alignment horizontal="center" vertical="center"/>
    </xf>
    <xf numFmtId="38" fontId="42" fillId="0" borderId="32" xfId="1" applyFont="1" applyFill="1" applyBorder="1" applyAlignment="1">
      <alignment vertical="center"/>
    </xf>
    <xf numFmtId="176" fontId="42" fillId="0" borderId="3" xfId="1" applyNumberFormat="1" applyFont="1" applyBorder="1" applyAlignment="1">
      <alignment vertical="center"/>
    </xf>
    <xf numFmtId="176" fontId="42" fillId="0" borderId="48" xfId="1" applyNumberFormat="1" applyFont="1" applyBorder="1" applyAlignment="1">
      <alignment vertical="center"/>
    </xf>
    <xf numFmtId="38" fontId="42" fillId="0" borderId="8" xfId="1" applyFont="1" applyFill="1" applyBorder="1" applyAlignment="1">
      <alignment vertical="center"/>
    </xf>
    <xf numFmtId="38" fontId="42" fillId="0" borderId="0" xfId="1" applyFont="1" applyFill="1" applyBorder="1" applyAlignment="1">
      <alignment horizontal="center" vertical="center"/>
    </xf>
    <xf numFmtId="38" fontId="42" fillId="0" borderId="29" xfId="1" applyFont="1" applyFill="1" applyBorder="1" applyAlignment="1">
      <alignment vertical="center"/>
    </xf>
    <xf numFmtId="38" fontId="42" fillId="0" borderId="15" xfId="1" applyFont="1" applyFill="1" applyBorder="1" applyAlignment="1">
      <alignment vertical="center"/>
    </xf>
    <xf numFmtId="38" fontId="42" fillId="0" borderId="9" xfId="1" applyFont="1" applyFill="1" applyBorder="1" applyAlignment="1">
      <alignment horizontal="center" vertical="center"/>
    </xf>
    <xf numFmtId="38" fontId="42" fillId="0" borderId="36" xfId="1" applyFont="1" applyFill="1" applyBorder="1" applyAlignment="1">
      <alignment vertical="center"/>
    </xf>
    <xf numFmtId="176" fontId="42" fillId="0" borderId="9" xfId="1" applyNumberFormat="1" applyFont="1" applyBorder="1" applyAlignment="1">
      <alignment vertical="center"/>
    </xf>
    <xf numFmtId="176" fontId="42" fillId="0" borderId="10" xfId="1" applyNumberFormat="1" applyFont="1" applyBorder="1" applyAlignment="1">
      <alignment vertical="center"/>
    </xf>
    <xf numFmtId="38" fontId="42" fillId="0" borderId="12" xfId="1" applyFont="1" applyFill="1" applyBorder="1" applyAlignment="1">
      <alignment vertical="center"/>
    </xf>
    <xf numFmtId="38" fontId="42" fillId="0" borderId="13" xfId="1" applyFont="1" applyFill="1" applyBorder="1" applyAlignment="1">
      <alignment horizontal="center" vertical="center"/>
    </xf>
    <xf numFmtId="38" fontId="42" fillId="0" borderId="30" xfId="1" applyFont="1" applyFill="1" applyBorder="1" applyAlignment="1">
      <alignment vertical="center"/>
    </xf>
    <xf numFmtId="176" fontId="42" fillId="0" borderId="13" xfId="1" applyNumberFormat="1" applyFont="1" applyBorder="1" applyAlignment="1">
      <alignment vertical="center"/>
    </xf>
    <xf numFmtId="176" fontId="42" fillId="0" borderId="14" xfId="1" applyNumberFormat="1" applyFont="1" applyBorder="1" applyAlignment="1">
      <alignment vertical="center"/>
    </xf>
    <xf numFmtId="0" fontId="42" fillId="0" borderId="0" xfId="0" applyFont="1" applyBorder="1" applyAlignment="1">
      <alignment horizontal="center" vertical="center"/>
    </xf>
    <xf numFmtId="0" fontId="0" fillId="0" borderId="0" xfId="0" applyFont="1" applyAlignment="1">
      <alignment vertical="center"/>
    </xf>
    <xf numFmtId="38" fontId="42" fillId="0" borderId="16" xfId="1" applyFont="1" applyFill="1" applyBorder="1" applyAlignment="1">
      <alignment vertical="center"/>
    </xf>
    <xf numFmtId="38" fontId="42" fillId="0" borderId="17" xfId="1" applyFont="1" applyFill="1" applyBorder="1" applyAlignment="1">
      <alignment horizontal="center" vertical="center"/>
    </xf>
    <xf numFmtId="38" fontId="42" fillId="0" borderId="53" xfId="1" applyFont="1" applyFill="1" applyBorder="1" applyAlignment="1">
      <alignment vertical="center"/>
    </xf>
    <xf numFmtId="176" fontId="42" fillId="0" borderId="17" xfId="1" applyNumberFormat="1" applyFont="1" applyBorder="1" applyAlignment="1">
      <alignment vertical="center"/>
    </xf>
    <xf numFmtId="176" fontId="42" fillId="0" borderId="18" xfId="1" applyNumberFormat="1" applyFont="1" applyBorder="1" applyAlignment="1">
      <alignment vertical="center"/>
    </xf>
    <xf numFmtId="0" fontId="45" fillId="0" borderId="0" xfId="0" applyFont="1" applyFill="1" applyAlignment="1">
      <alignment vertical="center"/>
    </xf>
    <xf numFmtId="176" fontId="42" fillId="0" borderId="0" xfId="0" applyNumberFormat="1" applyFont="1" applyAlignment="1">
      <alignment vertical="center"/>
    </xf>
    <xf numFmtId="38" fontId="42" fillId="0" borderId="0" xfId="0" applyNumberFormat="1" applyFont="1" applyAlignment="1">
      <alignment vertical="center"/>
    </xf>
    <xf numFmtId="0" fontId="29" fillId="0" borderId="0" xfId="6" applyNumberFormat="1" applyFont="1" applyFill="1" applyBorder="1" applyAlignment="1"/>
    <xf numFmtId="0" fontId="29" fillId="0" borderId="0" xfId="0" applyFont="1" applyFill="1" applyBorder="1" applyAlignment="1">
      <alignment vertical="center"/>
    </xf>
    <xf numFmtId="0" fontId="48" fillId="0" borderId="0" xfId="0" applyFont="1" applyBorder="1" applyAlignment="1">
      <alignment vertical="center"/>
    </xf>
    <xf numFmtId="0" fontId="49" fillId="0" borderId="0" xfId="0" applyFont="1" applyBorder="1" applyAlignment="1">
      <alignment vertical="center"/>
    </xf>
    <xf numFmtId="0" fontId="50" fillId="0" borderId="0" xfId="0" applyFont="1" applyBorder="1" applyAlignment="1">
      <alignment vertical="center"/>
    </xf>
    <xf numFmtId="0" fontId="1" fillId="0" borderId="1" xfId="6" applyNumberFormat="1" applyFont="1" applyFill="1" applyBorder="1"/>
    <xf numFmtId="0" fontId="1" fillId="0" borderId="9" xfId="6" applyNumberFormat="1" applyFont="1" applyFill="1" applyBorder="1" applyAlignment="1">
      <alignment horizontal="right"/>
    </xf>
    <xf numFmtId="0" fontId="48" fillId="2" borderId="21" xfId="0" applyFont="1" applyFill="1" applyBorder="1" applyAlignment="1">
      <alignment vertical="top" wrapText="1"/>
    </xf>
    <xf numFmtId="0" fontId="48" fillId="0" borderId="9" xfId="0" applyFont="1" applyBorder="1" applyAlignment="1">
      <alignment vertical="top" wrapText="1"/>
    </xf>
    <xf numFmtId="0" fontId="48" fillId="0" borderId="21" xfId="0" applyFont="1" applyBorder="1" applyAlignment="1">
      <alignment vertical="top" wrapText="1"/>
    </xf>
    <xf numFmtId="0" fontId="48" fillId="0" borderId="1" xfId="0" applyFont="1" applyBorder="1" applyAlignment="1">
      <alignment vertical="top" wrapText="1"/>
    </xf>
    <xf numFmtId="0" fontId="48" fillId="0" borderId="36" xfId="0" applyFont="1" applyBorder="1" applyAlignment="1">
      <alignment vertical="top" wrapText="1"/>
    </xf>
    <xf numFmtId="0" fontId="48" fillId="2" borderId="9" xfId="0" applyFont="1" applyFill="1" applyBorder="1" applyAlignment="1">
      <alignment vertical="top" wrapText="1"/>
    </xf>
    <xf numFmtId="0" fontId="48" fillId="2" borderId="36" xfId="0" applyFont="1" applyFill="1" applyBorder="1" applyAlignment="1">
      <alignment vertical="top" wrapText="1"/>
    </xf>
    <xf numFmtId="0" fontId="1" fillId="0" borderId="0" xfId="6" applyNumberFormat="1" applyFont="1" applyFill="1" applyBorder="1"/>
    <xf numFmtId="0" fontId="1" fillId="0" borderId="24" xfId="6" applyNumberFormat="1" applyFont="1" applyFill="1" applyBorder="1"/>
    <xf numFmtId="0" fontId="1" fillId="0" borderId="13" xfId="6" applyNumberFormat="1" applyFont="1" applyFill="1" applyBorder="1"/>
    <xf numFmtId="0" fontId="48" fillId="2" borderId="23" xfId="0" applyFont="1" applyFill="1" applyBorder="1" applyAlignment="1">
      <alignment horizontal="center" vertical="top" wrapText="1"/>
    </xf>
    <xf numFmtId="0" fontId="48" fillId="0" borderId="13" xfId="0" applyFont="1" applyBorder="1" applyAlignment="1">
      <alignment vertical="top" wrapText="1"/>
    </xf>
    <xf numFmtId="0" fontId="48" fillId="0" borderId="23" xfId="0" applyFont="1" applyBorder="1" applyAlignment="1">
      <alignment vertical="top" wrapText="1"/>
    </xf>
    <xf numFmtId="0" fontId="48" fillId="0" borderId="24" xfId="0" applyFont="1" applyBorder="1" applyAlignment="1">
      <alignment horizontal="center" vertical="top" wrapText="1"/>
    </xf>
    <xf numFmtId="0" fontId="48" fillId="0" borderId="31" xfId="0" applyFont="1" applyBorder="1" applyAlignment="1">
      <alignment vertical="top" wrapText="1"/>
    </xf>
    <xf numFmtId="0" fontId="48" fillId="0" borderId="37" xfId="0" applyFont="1" applyBorder="1" applyAlignment="1">
      <alignment vertical="top" wrapText="1"/>
    </xf>
    <xf numFmtId="0" fontId="48" fillId="0" borderId="32" xfId="0" applyFont="1" applyBorder="1" applyAlignment="1">
      <alignment vertical="top" wrapText="1"/>
    </xf>
    <xf numFmtId="0" fontId="48" fillId="2" borderId="2" xfId="0" applyFont="1" applyFill="1" applyBorder="1" applyAlignment="1">
      <alignment horizontal="center" vertical="top" wrapText="1"/>
    </xf>
    <xf numFmtId="0" fontId="48" fillId="2" borderId="1" xfId="0" applyFont="1" applyFill="1" applyBorder="1" applyAlignment="1">
      <alignment vertical="top" wrapText="1"/>
    </xf>
    <xf numFmtId="0" fontId="1" fillId="0" borderId="1" xfId="0" applyFont="1" applyFill="1" applyBorder="1" applyAlignment="1">
      <alignment horizontal="center" vertical="center"/>
    </xf>
    <xf numFmtId="49" fontId="29" fillId="0" borderId="0" xfId="6" applyNumberFormat="1" applyFont="1" applyFill="1" applyBorder="1"/>
    <xf numFmtId="176" fontId="48" fillId="2" borderId="21" xfId="0" applyNumberFormat="1" applyFont="1" applyFill="1" applyBorder="1" applyAlignment="1">
      <alignment vertical="center"/>
    </xf>
    <xf numFmtId="176" fontId="48" fillId="0" borderId="0" xfId="0" applyNumberFormat="1" applyFont="1" applyBorder="1" applyAlignment="1">
      <alignment vertical="center"/>
    </xf>
    <xf numFmtId="176" fontId="48" fillId="2" borderId="2" xfId="0" applyNumberFormat="1" applyFont="1" applyFill="1" applyBorder="1" applyAlignment="1">
      <alignment vertical="center"/>
    </xf>
    <xf numFmtId="176" fontId="48" fillId="2" borderId="1" xfId="0" applyNumberFormat="1" applyFont="1" applyFill="1" applyBorder="1" applyAlignment="1">
      <alignment vertical="center"/>
    </xf>
    <xf numFmtId="176" fontId="48" fillId="2" borderId="9" xfId="0" applyNumberFormat="1" applyFont="1" applyFill="1" applyBorder="1" applyAlignment="1">
      <alignment vertical="center"/>
    </xf>
    <xf numFmtId="176" fontId="48" fillId="2" borderId="36"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176" fontId="48" fillId="2" borderId="4" xfId="0" applyNumberFormat="1" applyFont="1" applyFill="1" applyBorder="1" applyAlignment="1">
      <alignment vertical="center"/>
    </xf>
    <xf numFmtId="176" fontId="48" fillId="2" borderId="0" xfId="0" applyNumberFormat="1" applyFont="1" applyFill="1" applyBorder="1" applyAlignment="1">
      <alignment vertical="center"/>
    </xf>
    <xf numFmtId="176" fontId="48" fillId="2" borderId="29" xfId="0" applyNumberFormat="1" applyFont="1" applyFill="1" applyBorder="1" applyAlignment="1">
      <alignment vertical="center"/>
    </xf>
    <xf numFmtId="0" fontId="0" fillId="0" borderId="2" xfId="0" applyFont="1" applyFill="1" applyBorder="1" applyAlignment="1">
      <alignment horizontal="center" vertical="center"/>
    </xf>
    <xf numFmtId="176" fontId="48" fillId="2" borderId="23" xfId="0" applyNumberFormat="1" applyFont="1" applyFill="1" applyBorder="1" applyAlignment="1">
      <alignment vertical="center"/>
    </xf>
    <xf numFmtId="0" fontId="0" fillId="0" borderId="0" xfId="0" applyFont="1" applyFill="1" applyBorder="1" applyAlignment="1">
      <alignment horizontal="center" vertical="center"/>
    </xf>
    <xf numFmtId="38" fontId="1" fillId="0" borderId="31" xfId="1" applyFont="1" applyFill="1" applyBorder="1" applyAlignment="1">
      <alignment horizontal="center" vertical="center"/>
    </xf>
    <xf numFmtId="49" fontId="29" fillId="0" borderId="3" xfId="6" applyNumberFormat="1" applyFont="1" applyFill="1" applyBorder="1"/>
    <xf numFmtId="176" fontId="48" fillId="0" borderId="3" xfId="0" applyNumberFormat="1" applyFont="1" applyBorder="1" applyAlignment="1">
      <alignment vertical="center"/>
    </xf>
    <xf numFmtId="176" fontId="48" fillId="2" borderId="31" xfId="0" applyNumberFormat="1" applyFont="1" applyFill="1" applyBorder="1" applyAlignment="1">
      <alignment vertical="center"/>
    </xf>
    <xf numFmtId="176" fontId="48" fillId="2" borderId="3" xfId="0" applyNumberFormat="1" applyFont="1" applyFill="1" applyBorder="1" applyAlignment="1">
      <alignment vertical="center"/>
    </xf>
    <xf numFmtId="176" fontId="48" fillId="2" borderId="32" xfId="0" applyNumberFormat="1" applyFont="1" applyFill="1" applyBorder="1" applyAlignment="1">
      <alignment vertical="center"/>
    </xf>
    <xf numFmtId="38" fontId="1" fillId="0" borderId="0" xfId="1" applyFont="1" applyFill="1" applyBorder="1" applyAlignment="1">
      <alignment horizontal="center" vertical="center"/>
    </xf>
    <xf numFmtId="38" fontId="1" fillId="0" borderId="2" xfId="1" applyFont="1" applyFill="1" applyBorder="1" applyAlignment="1">
      <alignment horizontal="center" vertical="center"/>
    </xf>
    <xf numFmtId="0" fontId="29" fillId="0" borderId="0" xfId="0" applyFont="1" applyFill="1" applyBorder="1" applyAlignment="1" applyProtection="1"/>
    <xf numFmtId="49" fontId="1" fillId="0" borderId="0" xfId="6" applyNumberFormat="1" applyFont="1" applyFill="1" applyBorder="1"/>
    <xf numFmtId="38" fontId="1" fillId="0" borderId="1" xfId="1" applyFont="1" applyFill="1" applyBorder="1" applyAlignment="1">
      <alignment horizontal="center" vertical="center"/>
    </xf>
    <xf numFmtId="0" fontId="29" fillId="0" borderId="9" xfId="0" applyFont="1" applyFill="1" applyBorder="1" applyAlignment="1" applyProtection="1"/>
    <xf numFmtId="176" fontId="48" fillId="0" borderId="9" xfId="0" applyNumberFormat="1" applyFont="1" applyBorder="1" applyAlignment="1">
      <alignment vertical="center"/>
    </xf>
    <xf numFmtId="38" fontId="1" fillId="0" borderId="24" xfId="1" applyFont="1" applyFill="1" applyBorder="1" applyAlignment="1">
      <alignment horizontal="center" vertical="center"/>
    </xf>
    <xf numFmtId="49" fontId="1" fillId="0" borderId="13" xfId="6" applyNumberFormat="1" applyFont="1" applyFill="1" applyBorder="1"/>
    <xf numFmtId="176" fontId="48" fillId="0" borderId="13" xfId="0" applyNumberFormat="1" applyFont="1" applyBorder="1" applyAlignment="1">
      <alignment vertical="center"/>
    </xf>
    <xf numFmtId="176" fontId="48" fillId="2" borderId="24" xfId="0" applyNumberFormat="1" applyFont="1" applyFill="1" applyBorder="1" applyAlignment="1">
      <alignment vertical="center"/>
    </xf>
    <xf numFmtId="176" fontId="48" fillId="2" borderId="13" xfId="0" applyNumberFormat="1" applyFont="1" applyFill="1" applyBorder="1" applyAlignment="1">
      <alignment vertical="center"/>
    </xf>
    <xf numFmtId="176" fontId="48" fillId="2" borderId="30" xfId="0" applyNumberFormat="1" applyFont="1" applyFill="1" applyBorder="1" applyAlignment="1">
      <alignment vertical="center"/>
    </xf>
    <xf numFmtId="0" fontId="29" fillId="0" borderId="9" xfId="0" applyFont="1" applyFill="1" applyBorder="1" applyAlignment="1" applyProtection="1">
      <alignment horizontal="left"/>
    </xf>
    <xf numFmtId="0" fontId="29" fillId="0" borderId="0" xfId="0" applyFont="1" applyFill="1" applyBorder="1" applyAlignment="1" applyProtection="1">
      <alignment horizontal="left"/>
    </xf>
    <xf numFmtId="183" fontId="29" fillId="0" borderId="0" xfId="7" applyNumberFormat="1" applyFont="1" applyFill="1" applyBorder="1" applyAlignment="1">
      <alignment horizontal="left"/>
    </xf>
    <xf numFmtId="0" fontId="29" fillId="0" borderId="9" xfId="6" applyNumberFormat="1" applyFont="1" applyFill="1" applyBorder="1"/>
    <xf numFmtId="183" fontId="29" fillId="0" borderId="0" xfId="7" applyNumberFormat="1" applyFont="1" applyFill="1" applyBorder="1"/>
    <xf numFmtId="0" fontId="17" fillId="0" borderId="0" xfId="0" applyFont="1" applyBorder="1" applyAlignment="1">
      <alignment vertical="center"/>
    </xf>
    <xf numFmtId="182" fontId="1" fillId="7" borderId="6" xfId="0" applyNumberFormat="1" applyFont="1" applyFill="1" applyBorder="1" applyAlignment="1"/>
    <xf numFmtId="176" fontId="1" fillId="7" borderId="0" xfId="0" applyNumberFormat="1" applyFont="1" applyFill="1" applyAlignment="1"/>
    <xf numFmtId="0" fontId="1" fillId="0" borderId="0" xfId="0" applyFont="1" applyAlignment="1"/>
    <xf numFmtId="0" fontId="45" fillId="0" borderId="0" xfId="0" applyFont="1" applyFill="1" applyBorder="1" applyAlignment="1">
      <alignment vertical="center"/>
    </xf>
    <xf numFmtId="182" fontId="1" fillId="7" borderId="29" xfId="0" applyNumberFormat="1" applyFont="1" applyFill="1" applyBorder="1" applyAlignment="1"/>
    <xf numFmtId="38" fontId="36" fillId="0" borderId="0" xfId="0" applyNumberFormat="1" applyFont="1" applyFill="1" applyAlignment="1"/>
    <xf numFmtId="38" fontId="1" fillId="0" borderId="0" xfId="0" applyNumberFormat="1" applyFont="1" applyFill="1" applyAlignment="1"/>
    <xf numFmtId="14" fontId="1" fillId="0" borderId="0" xfId="0" applyNumberFormat="1" applyFont="1" applyFill="1" applyAlignment="1"/>
    <xf numFmtId="38" fontId="29" fillId="0" borderId="0" xfId="0" applyNumberFormat="1" applyFont="1" applyFill="1" applyAlignment="1"/>
    <xf numFmtId="38" fontId="1" fillId="0" borderId="0" xfId="0" applyNumberFormat="1" applyFont="1" applyAlignment="1"/>
    <xf numFmtId="0" fontId="1" fillId="0" borderId="0" xfId="0" applyFont="1" applyFill="1" applyAlignment="1"/>
    <xf numFmtId="38" fontId="1" fillId="0" borderId="0" xfId="0" applyNumberFormat="1" applyFont="1" applyFill="1" applyAlignment="1">
      <alignment horizontal="right"/>
    </xf>
    <xf numFmtId="38" fontId="1" fillId="0" borderId="21" xfId="0" applyNumberFormat="1" applyFont="1" applyFill="1" applyBorder="1" applyAlignment="1">
      <alignment horizontal="center"/>
    </xf>
    <xf numFmtId="38" fontId="1" fillId="7" borderId="21" xfId="0" applyNumberFormat="1" applyFont="1" applyFill="1" applyBorder="1" applyAlignment="1">
      <alignment horizontal="center"/>
    </xf>
    <xf numFmtId="38" fontId="30" fillId="0" borderId="21" xfId="0" applyNumberFormat="1" applyFont="1" applyFill="1" applyBorder="1" applyAlignment="1">
      <alignment horizontal="center"/>
    </xf>
    <xf numFmtId="38" fontId="1" fillId="0" borderId="21" xfId="0" applyNumberFormat="1" applyFont="1" applyBorder="1" applyAlignment="1">
      <alignment horizontal="center"/>
    </xf>
    <xf numFmtId="38" fontId="31" fillId="0" borderId="4" xfId="0" applyNumberFormat="1" applyFont="1" applyFill="1" applyBorder="1" applyAlignment="1">
      <alignment horizontal="center"/>
    </xf>
    <xf numFmtId="38" fontId="1" fillId="0" borderId="4" xfId="0" applyNumberFormat="1" applyFont="1" applyFill="1" applyBorder="1" applyAlignment="1">
      <alignment horizontal="center"/>
    </xf>
    <xf numFmtId="38" fontId="31" fillId="7" borderId="4" xfId="0" applyNumberFormat="1" applyFont="1" applyFill="1" applyBorder="1" applyAlignment="1">
      <alignment horizontal="center"/>
    </xf>
    <xf numFmtId="38" fontId="30" fillId="0" borderId="4" xfId="0" applyNumberFormat="1" applyFont="1" applyFill="1" applyBorder="1" applyAlignment="1">
      <alignment horizontal="center"/>
    </xf>
    <xf numFmtId="38" fontId="1" fillId="0" borderId="4" xfId="0" applyNumberFormat="1" applyFont="1" applyBorder="1" applyAlignment="1">
      <alignment horizontal="center"/>
    </xf>
    <xf numFmtId="38" fontId="1" fillId="7" borderId="4" xfId="0" applyNumberFormat="1" applyFont="1" applyFill="1" applyBorder="1" applyAlignment="1">
      <alignment horizontal="center"/>
    </xf>
    <xf numFmtId="38" fontId="1" fillId="0" borderId="23" xfId="0" quotePrefix="1" applyNumberFormat="1" applyFont="1" applyFill="1" applyBorder="1" applyAlignment="1">
      <alignment horizontal="center"/>
    </xf>
    <xf numFmtId="38" fontId="1" fillId="7" borderId="23" xfId="0" quotePrefix="1" applyNumberFormat="1" applyFont="1" applyFill="1" applyBorder="1" applyAlignment="1">
      <alignment horizontal="center"/>
    </xf>
    <xf numFmtId="38" fontId="1" fillId="0" borderId="23" xfId="0" applyNumberFormat="1" applyFont="1" applyFill="1" applyBorder="1" applyAlignment="1">
      <alignment horizontal="center"/>
    </xf>
    <xf numFmtId="38" fontId="1" fillId="0" borderId="23" xfId="0" applyNumberFormat="1" applyFont="1" applyBorder="1" applyAlignment="1">
      <alignment horizontal="center"/>
    </xf>
    <xf numFmtId="38" fontId="1" fillId="0" borderId="2" xfId="0" applyNumberFormat="1" applyFont="1" applyFill="1" applyBorder="1" applyAlignment="1"/>
    <xf numFmtId="38" fontId="1" fillId="0" borderId="29" xfId="0" applyNumberFormat="1" applyFont="1" applyFill="1" applyBorder="1" applyAlignment="1"/>
    <xf numFmtId="176" fontId="1" fillId="0" borderId="0" xfId="0" quotePrefix="1" applyNumberFormat="1" applyFont="1" applyFill="1" applyBorder="1" applyAlignment="1"/>
    <xf numFmtId="176" fontId="1" fillId="7" borderId="0" xfId="0" quotePrefix="1" applyNumberFormat="1" applyFont="1" applyFill="1" applyBorder="1" applyAlignment="1"/>
    <xf numFmtId="176" fontId="1" fillId="0" borderId="36" xfId="0" quotePrefix="1" applyNumberFormat="1" applyFont="1" applyFill="1" applyBorder="1" applyAlignment="1"/>
    <xf numFmtId="38" fontId="1" fillId="0" borderId="0" xfId="0" applyNumberFormat="1" applyFont="1" applyFill="1" applyBorder="1" applyAlignment="1"/>
    <xf numFmtId="176" fontId="1" fillId="0" borderId="2" xfId="0" applyNumberFormat="1" applyFont="1" applyFill="1" applyBorder="1" applyAlignment="1"/>
    <xf numFmtId="176" fontId="1" fillId="0" borderId="0" xfId="0" applyNumberFormat="1" applyFont="1" applyFill="1" applyBorder="1" applyAlignment="1"/>
    <xf numFmtId="176" fontId="1" fillId="7" borderId="0" xfId="0" applyNumberFormat="1" applyFont="1" applyFill="1" applyBorder="1" applyAlignment="1"/>
    <xf numFmtId="176" fontId="1" fillId="0" borderId="0" xfId="4" applyNumberFormat="1" applyFont="1" applyFill="1" applyBorder="1"/>
    <xf numFmtId="176" fontId="1" fillId="0" borderId="29" xfId="0" applyNumberFormat="1" applyFont="1" applyFill="1" applyBorder="1" applyAlignment="1"/>
    <xf numFmtId="0" fontId="1" fillId="0" borderId="2" xfId="0" applyFont="1" applyFill="1" applyBorder="1" applyAlignment="1"/>
    <xf numFmtId="0" fontId="1" fillId="0" borderId="0" xfId="0" applyFont="1" applyFill="1" applyBorder="1" applyAlignment="1"/>
    <xf numFmtId="176" fontId="1" fillId="7" borderId="0" xfId="4" applyNumberFormat="1" applyFont="1" applyFill="1" applyBorder="1"/>
    <xf numFmtId="38" fontId="1" fillId="3" borderId="2" xfId="0" applyNumberFormat="1" applyFont="1" applyFill="1" applyBorder="1" applyAlignment="1"/>
    <xf numFmtId="0" fontId="1" fillId="3" borderId="29" xfId="0" applyFont="1" applyFill="1" applyBorder="1" applyAlignment="1"/>
    <xf numFmtId="176" fontId="1" fillId="3" borderId="0" xfId="4" applyNumberFormat="1" applyFont="1" applyFill="1" applyBorder="1"/>
    <xf numFmtId="176" fontId="32" fillId="3" borderId="0" xfId="4" applyNumberFormat="1" applyFont="1" applyFill="1" applyBorder="1"/>
    <xf numFmtId="176" fontId="1" fillId="3" borderId="0" xfId="0" applyNumberFormat="1" applyFont="1" applyFill="1" applyBorder="1" applyAlignment="1"/>
    <xf numFmtId="176" fontId="1" fillId="3" borderId="29" xfId="0" applyNumberFormat="1" applyFont="1" applyFill="1" applyBorder="1" applyAlignment="1"/>
    <xf numFmtId="38" fontId="1" fillId="0" borderId="29" xfId="0" applyNumberFormat="1" applyFont="1" applyFill="1" applyBorder="1" applyAlignment="1">
      <alignment shrinkToFit="1"/>
    </xf>
    <xf numFmtId="0" fontId="1" fillId="0" borderId="29" xfId="0" applyFont="1" applyFill="1" applyBorder="1" applyAlignment="1"/>
    <xf numFmtId="38" fontId="1" fillId="0" borderId="31" xfId="0" applyNumberFormat="1" applyFont="1" applyFill="1" applyBorder="1" applyAlignment="1"/>
    <xf numFmtId="38" fontId="1" fillId="0" borderId="32" xfId="0" applyNumberFormat="1" applyFont="1" applyFill="1" applyBorder="1" applyAlignment="1"/>
    <xf numFmtId="176" fontId="1" fillId="7" borderId="3" xfId="0" applyNumberFormat="1" applyFont="1" applyFill="1" applyBorder="1" applyAlignment="1"/>
    <xf numFmtId="176" fontId="1" fillId="7" borderId="32" xfId="0" applyNumberFormat="1" applyFont="1" applyFill="1" applyBorder="1" applyAlignment="1"/>
    <xf numFmtId="0" fontId="1" fillId="0" borderId="0" xfId="0" quotePrefix="1" applyFont="1" applyAlignment="1"/>
    <xf numFmtId="38" fontId="1" fillId="3" borderId="29" xfId="0" applyNumberFormat="1" applyFont="1" applyFill="1" applyBorder="1" applyAlignment="1"/>
    <xf numFmtId="176" fontId="1" fillId="3" borderId="2" xfId="0" applyNumberFormat="1" applyFont="1" applyFill="1" applyBorder="1" applyAlignment="1"/>
    <xf numFmtId="38" fontId="6" fillId="8" borderId="30" xfId="1" applyFont="1" applyFill="1" applyBorder="1">
      <alignment vertical="center"/>
    </xf>
    <xf numFmtId="176" fontId="3" fillId="8" borderId="23" xfId="1" applyNumberFormat="1" applyFont="1" applyFill="1" applyBorder="1">
      <alignment vertical="center"/>
    </xf>
    <xf numFmtId="176" fontId="24" fillId="8" borderId="23" xfId="1" applyNumberFormat="1" applyFont="1" applyFill="1" applyBorder="1">
      <alignment vertical="center"/>
    </xf>
    <xf numFmtId="176" fontId="3" fillId="9" borderId="23" xfId="1" applyNumberFormat="1" applyFont="1" applyFill="1" applyBorder="1">
      <alignment vertical="center"/>
    </xf>
    <xf numFmtId="176" fontId="3" fillId="9" borderId="29" xfId="1" applyNumberFormat="1" applyFont="1" applyFill="1" applyBorder="1">
      <alignment vertical="center"/>
    </xf>
    <xf numFmtId="176" fontId="3" fillId="9" borderId="30" xfId="1" applyNumberFormat="1" applyFont="1" applyFill="1" applyBorder="1">
      <alignment vertical="center"/>
    </xf>
    <xf numFmtId="176" fontId="3" fillId="9" borderId="36" xfId="1" applyNumberFormat="1" applyFont="1" applyFill="1" applyBorder="1">
      <alignment vertical="center"/>
    </xf>
    <xf numFmtId="38" fontId="6" fillId="9" borderId="36" xfId="1" applyFont="1" applyFill="1" applyBorder="1">
      <alignment vertical="center"/>
    </xf>
    <xf numFmtId="38" fontId="6" fillId="9" borderId="32" xfId="1" applyFont="1" applyFill="1" applyBorder="1">
      <alignment vertical="center"/>
    </xf>
    <xf numFmtId="176" fontId="3" fillId="10" borderId="23" xfId="1" applyNumberFormat="1" applyFont="1" applyFill="1" applyBorder="1">
      <alignment vertical="center"/>
    </xf>
    <xf numFmtId="176" fontId="3" fillId="10" borderId="23" xfId="0" applyNumberFormat="1" applyFont="1" applyFill="1" applyBorder="1">
      <alignment vertical="center"/>
    </xf>
    <xf numFmtId="0" fontId="7" fillId="0" borderId="0" xfId="0" applyFont="1" applyAlignment="1">
      <alignment vertical="center"/>
    </xf>
    <xf numFmtId="176" fontId="6" fillId="0" borderId="21" xfId="0" applyNumberFormat="1" applyFont="1" applyBorder="1">
      <alignment vertical="center"/>
    </xf>
    <xf numFmtId="176" fontId="6" fillId="0" borderId="4" xfId="1" applyNumberFormat="1" applyFont="1" applyBorder="1">
      <alignment vertical="center"/>
    </xf>
    <xf numFmtId="176" fontId="6" fillId="0" borderId="4" xfId="0" applyNumberFormat="1" applyFont="1" applyFill="1" applyBorder="1">
      <alignment vertical="center"/>
    </xf>
    <xf numFmtId="176" fontId="3" fillId="11" borderId="23" xfId="1" applyNumberFormat="1" applyFont="1" applyFill="1" applyBorder="1">
      <alignment vertical="center"/>
    </xf>
    <xf numFmtId="176" fontId="24" fillId="0" borderId="2" xfId="0" applyNumberFormat="1" applyFont="1" applyBorder="1" applyAlignment="1">
      <alignment vertical="center"/>
    </xf>
    <xf numFmtId="176" fontId="24" fillId="0" borderId="29" xfId="0" applyNumberFormat="1" applyFont="1" applyBorder="1" applyAlignment="1">
      <alignment vertical="center"/>
    </xf>
    <xf numFmtId="176" fontId="24" fillId="2" borderId="21" xfId="0" applyNumberFormat="1" applyFont="1" applyFill="1" applyBorder="1" applyAlignment="1">
      <alignment horizontal="center" vertical="center" textRotation="255"/>
    </xf>
    <xf numFmtId="176" fontId="24" fillId="2" borderId="4" xfId="0" applyNumberFormat="1" applyFont="1" applyFill="1" applyBorder="1" applyAlignment="1">
      <alignment horizontal="center" vertical="center" textRotation="255"/>
    </xf>
    <xf numFmtId="176" fontId="24" fillId="2" borderId="23" xfId="0" applyNumberFormat="1" applyFont="1" applyFill="1" applyBorder="1" applyAlignment="1">
      <alignment horizontal="center" vertical="center" textRotation="255"/>
    </xf>
    <xf numFmtId="176" fontId="24" fillId="0" borderId="24" xfId="1" applyNumberFormat="1" applyFont="1" applyBorder="1" applyAlignment="1">
      <alignment vertical="center"/>
    </xf>
    <xf numFmtId="176" fontId="24" fillId="0" borderId="30" xfId="1" applyNumberFormat="1" applyFont="1" applyBorder="1" applyAlignment="1">
      <alignment vertical="center"/>
    </xf>
    <xf numFmtId="176" fontId="24" fillId="0" borderId="1" xfId="0" applyNumberFormat="1" applyFont="1" applyBorder="1" applyAlignment="1">
      <alignment vertical="center"/>
    </xf>
    <xf numFmtId="176" fontId="24" fillId="0" borderId="36" xfId="0" applyNumberFormat="1" applyFont="1" applyBorder="1" applyAlignment="1">
      <alignment vertical="center"/>
    </xf>
    <xf numFmtId="176" fontId="24" fillId="0" borderId="2" xfId="1" applyNumberFormat="1" applyFont="1" applyBorder="1" applyAlignment="1">
      <alignment vertical="center"/>
    </xf>
    <xf numFmtId="176" fontId="24" fillId="0" borderId="29" xfId="1" applyNumberFormat="1" applyFont="1" applyBorder="1" applyAlignment="1">
      <alignment vertical="center"/>
    </xf>
    <xf numFmtId="0" fontId="6" fillId="0" borderId="34" xfId="0" applyFont="1" applyBorder="1" applyAlignment="1">
      <alignment vertical="center"/>
    </xf>
    <xf numFmtId="176" fontId="3" fillId="8" borderId="24" xfId="1" applyNumberFormat="1" applyFont="1" applyFill="1" applyBorder="1" applyAlignment="1">
      <alignment vertical="center"/>
    </xf>
    <xf numFmtId="176" fontId="7" fillId="8" borderId="30" xfId="0" applyNumberFormat="1" applyFont="1" applyFill="1" applyBorder="1" applyAlignment="1">
      <alignment vertical="center"/>
    </xf>
    <xf numFmtId="176" fontId="3" fillId="0" borderId="1" xfId="0" applyNumberFormat="1" applyFont="1" applyBorder="1" applyAlignment="1">
      <alignment vertical="center"/>
    </xf>
    <xf numFmtId="176" fontId="7" fillId="0" borderId="36" xfId="0" applyNumberFormat="1" applyFont="1" applyBorder="1" applyAlignment="1">
      <alignment vertical="center"/>
    </xf>
    <xf numFmtId="0" fontId="6" fillId="0" borderId="27" xfId="0" applyFont="1" applyBorder="1" applyAlignment="1">
      <alignment vertical="center"/>
    </xf>
    <xf numFmtId="0" fontId="6" fillId="0" borderId="13"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shrinkToFit="1"/>
    </xf>
    <xf numFmtId="176" fontId="3" fillId="0" borderId="2" xfId="1" applyNumberFormat="1" applyFont="1" applyBorder="1" applyAlignment="1">
      <alignment vertical="center"/>
    </xf>
    <xf numFmtId="176" fontId="7" fillId="0" borderId="29" xfId="0" applyNumberFormat="1" applyFont="1" applyBorder="1" applyAlignment="1">
      <alignment vertical="center"/>
    </xf>
    <xf numFmtId="176" fontId="3" fillId="0" borderId="2" xfId="0" applyNumberFormat="1" applyFont="1" applyBorder="1" applyAlignment="1">
      <alignment vertical="center"/>
    </xf>
    <xf numFmtId="176" fontId="3" fillId="2" borderId="21" xfId="0" applyNumberFormat="1" applyFont="1" applyFill="1" applyBorder="1" applyAlignment="1">
      <alignment horizontal="center" vertical="center" textRotation="255"/>
    </xf>
    <xf numFmtId="176" fontId="7" fillId="0" borderId="4" xfId="0" applyNumberFormat="1" applyFont="1" applyBorder="1" applyAlignment="1">
      <alignment horizontal="center" vertical="center"/>
    </xf>
    <xf numFmtId="176" fontId="7" fillId="0" borderId="23" xfId="0" applyNumberFormat="1" applyFont="1" applyBorder="1" applyAlignment="1">
      <alignment horizontal="center" vertical="center"/>
    </xf>
    <xf numFmtId="0" fontId="7" fillId="0" borderId="0" xfId="0" applyFont="1" applyAlignment="1">
      <alignment vertical="center"/>
    </xf>
    <xf numFmtId="38" fontId="6" fillId="3" borderId="11" xfId="1" applyFont="1" applyFill="1" applyBorder="1" applyAlignment="1">
      <alignment vertical="center"/>
    </xf>
    <xf numFmtId="0" fontId="7" fillId="3" borderId="11" xfId="0" applyFont="1" applyFill="1" applyBorder="1" applyAlignment="1">
      <alignment vertical="center"/>
    </xf>
    <xf numFmtId="0" fontId="7" fillId="0" borderId="17" xfId="0" applyFont="1" applyBorder="1" applyAlignment="1">
      <alignment vertical="center"/>
    </xf>
    <xf numFmtId="38" fontId="6" fillId="0" borderId="10" xfId="1" applyFont="1" applyBorder="1" applyAlignment="1">
      <alignment vertical="center"/>
    </xf>
    <xf numFmtId="0" fontId="7" fillId="0" borderId="18" xfId="0" applyFont="1" applyBorder="1" applyAlignment="1">
      <alignment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6" fillId="0" borderId="15" xfId="0" applyFont="1" applyBorder="1" applyAlignment="1">
      <alignment horizontal="center" vertical="center"/>
    </xf>
    <xf numFmtId="0" fontId="7" fillId="0" borderId="16" xfId="0" applyFont="1" applyBorder="1" applyAlignment="1">
      <alignment vertical="center"/>
    </xf>
    <xf numFmtId="38" fontId="1" fillId="0" borderId="1" xfId="0" applyNumberFormat="1" applyFont="1" applyFill="1" applyBorder="1" applyAlignment="1"/>
    <xf numFmtId="38" fontId="1" fillId="0" borderId="36" xfId="0" applyNumberFormat="1" applyFont="1" applyFill="1" applyBorder="1" applyAlignment="1"/>
    <xf numFmtId="38" fontId="1" fillId="0" borderId="2" xfId="0" applyNumberFormat="1" applyFont="1" applyFill="1" applyBorder="1" applyAlignment="1">
      <alignment horizontal="center"/>
    </xf>
    <xf numFmtId="38" fontId="1" fillId="0" borderId="29" xfId="0" applyNumberFormat="1" applyFont="1" applyFill="1" applyBorder="1" applyAlignment="1">
      <alignment horizontal="center"/>
    </xf>
    <xf numFmtId="0" fontId="1" fillId="0" borderId="2" xfId="0" applyFont="1" applyFill="1" applyBorder="1" applyAlignment="1"/>
    <xf numFmtId="0" fontId="1" fillId="0" borderId="29" xfId="0" applyFont="1" applyFill="1" applyBorder="1" applyAlignment="1"/>
    <xf numFmtId="38" fontId="1" fillId="0" borderId="24" xfId="0" applyNumberFormat="1" applyFont="1" applyFill="1" applyBorder="1" applyAlignment="1"/>
    <xf numFmtId="38" fontId="1" fillId="0" borderId="30" xfId="0" applyNumberFormat="1" applyFont="1" applyFill="1" applyBorder="1" applyAlignment="1"/>
    <xf numFmtId="38" fontId="1" fillId="0" borderId="2" xfId="0" applyNumberFormat="1" applyFont="1" applyFill="1" applyBorder="1" applyAlignment="1">
      <alignment shrinkToFit="1"/>
    </xf>
    <xf numFmtId="38" fontId="1" fillId="0" borderId="29" xfId="0" applyNumberFormat="1" applyFont="1" applyFill="1" applyBorder="1" applyAlignment="1">
      <alignment shrinkToFit="1"/>
    </xf>
    <xf numFmtId="0" fontId="48" fillId="2" borderId="1" xfId="0" applyFont="1" applyFill="1" applyBorder="1" applyAlignment="1">
      <alignment horizontal="center" vertical="top" wrapText="1"/>
    </xf>
    <xf numFmtId="0" fontId="48" fillId="2" borderId="9" xfId="0" applyFont="1" applyFill="1" applyBorder="1" applyAlignment="1">
      <alignment horizontal="center" vertical="top" wrapText="1"/>
    </xf>
    <xf numFmtId="38" fontId="9" fillId="2" borderId="21" xfId="1" applyFont="1" applyFill="1" applyBorder="1" applyAlignment="1">
      <alignment wrapText="1"/>
    </xf>
    <xf numFmtId="38" fontId="9" fillId="2" borderId="23" xfId="1" applyFont="1" applyFill="1" applyBorder="1" applyAlignment="1">
      <alignment wrapText="1"/>
    </xf>
    <xf numFmtId="38" fontId="30" fillId="2" borderId="21" xfId="1" applyFont="1" applyFill="1" applyBorder="1" applyAlignment="1">
      <alignment wrapText="1"/>
    </xf>
    <xf numFmtId="38" fontId="30" fillId="2" borderId="23" xfId="1" applyFont="1" applyFill="1" applyBorder="1" applyAlignment="1">
      <alignment wrapText="1"/>
    </xf>
    <xf numFmtId="38" fontId="30" fillId="2" borderId="4" xfId="1" applyFont="1" applyFill="1" applyBorder="1" applyAlignment="1">
      <alignment wrapText="1"/>
    </xf>
    <xf numFmtId="0" fontId="1" fillId="0" borderId="4" xfId="0" applyFont="1" applyBorder="1" applyAlignment="1">
      <alignment horizontal="left" vertical="center" wrapText="1"/>
    </xf>
    <xf numFmtId="0" fontId="30" fillId="0" borderId="21" xfId="0" applyFont="1" applyBorder="1" applyAlignment="1">
      <alignment horizontal="center" vertical="center"/>
    </xf>
    <xf numFmtId="0" fontId="30" fillId="0" borderId="4" xfId="0" applyFont="1" applyBorder="1" applyAlignment="1">
      <alignment horizontal="center" vertical="center"/>
    </xf>
    <xf numFmtId="0" fontId="30" fillId="0" borderId="23" xfId="0" applyFont="1" applyBorder="1" applyAlignment="1">
      <alignment horizontal="center" vertical="center"/>
    </xf>
    <xf numFmtId="0" fontId="30" fillId="0" borderId="4" xfId="0" applyFont="1" applyBorder="1" applyAlignment="1">
      <alignment horizontal="center" vertical="center" wrapText="1"/>
    </xf>
    <xf numFmtId="0" fontId="30" fillId="0" borderId="23" xfId="0" applyFont="1" applyBorder="1" applyAlignment="1">
      <alignment horizontal="center" vertical="center" wrapText="1"/>
    </xf>
    <xf numFmtId="0" fontId="51" fillId="0" borderId="0" xfId="0" applyFont="1" applyAlignment="1"/>
    <xf numFmtId="0" fontId="16" fillId="0" borderId="0" xfId="0" applyFont="1" applyAlignment="1"/>
    <xf numFmtId="0" fontId="19" fillId="0" borderId="0" xfId="0" applyFont="1" applyAlignment="1"/>
    <xf numFmtId="14" fontId="1" fillId="0" borderId="0" xfId="0" applyNumberFormat="1" applyFont="1" applyFill="1" applyAlignment="1">
      <alignment horizontal="center"/>
    </xf>
    <xf numFmtId="0" fontId="16" fillId="0" borderId="0" xfId="0" applyFont="1" applyAlignment="1">
      <alignment horizontal="center"/>
    </xf>
    <xf numFmtId="0" fontId="6" fillId="0" borderId="0" xfId="0" applyFont="1" applyAlignment="1">
      <alignment horizontal="right"/>
    </xf>
    <xf numFmtId="0" fontId="52" fillId="0" borderId="0" xfId="0" applyFont="1" applyAlignment="1"/>
    <xf numFmtId="0" fontId="16" fillId="0" borderId="54" xfId="0" applyFont="1" applyBorder="1" applyAlignment="1"/>
    <xf numFmtId="0" fontId="19" fillId="0" borderId="55" xfId="0" applyFont="1" applyBorder="1" applyAlignment="1"/>
    <xf numFmtId="0" fontId="19" fillId="0" borderId="13" xfId="0" applyFont="1" applyBorder="1" applyAlignment="1"/>
    <xf numFmtId="0" fontId="16" fillId="0" borderId="13" xfId="0" applyFont="1" applyBorder="1" applyAlignment="1"/>
    <xf numFmtId="0" fontId="16" fillId="0" borderId="56" xfId="0" applyFont="1" applyBorder="1" applyAlignment="1"/>
    <xf numFmtId="0" fontId="16" fillId="0" borderId="0" xfId="0" applyFont="1" applyAlignment="1">
      <alignment horizontal="center" vertical="center" wrapText="1"/>
    </xf>
    <xf numFmtId="0" fontId="0" fillId="0" borderId="0" xfId="0" applyFont="1" applyFill="1" applyAlignment="1">
      <alignment vertical="center" wrapText="1"/>
    </xf>
    <xf numFmtId="0" fontId="19" fillId="0" borderId="3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2" xfId="0" applyFont="1" applyBorder="1" applyAlignment="1">
      <alignment horizontal="center" vertical="center" wrapText="1"/>
    </xf>
    <xf numFmtId="0" fontId="19" fillId="0" borderId="32"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Alignment="1">
      <alignment vertical="center" wrapText="1"/>
    </xf>
    <xf numFmtId="0" fontId="16" fillId="0" borderId="57" xfId="0" applyFont="1" applyBorder="1" applyAlignment="1"/>
    <xf numFmtId="0" fontId="19" fillId="0" borderId="58" xfId="0" applyFont="1" applyBorder="1" applyAlignment="1"/>
    <xf numFmtId="0" fontId="19" fillId="0" borderId="3" xfId="0" applyFont="1" applyBorder="1" applyAlignment="1"/>
    <xf numFmtId="0" fontId="19" fillId="0" borderId="59" xfId="0" applyFont="1" applyBorder="1" applyAlignment="1"/>
    <xf numFmtId="0" fontId="16" fillId="0" borderId="0" xfId="0" applyFont="1" applyAlignment="1">
      <alignment horizontal="center" vertical="center"/>
    </xf>
    <xf numFmtId="0" fontId="19" fillId="7" borderId="0" xfId="0" applyFont="1" applyFill="1" applyAlignment="1">
      <alignment vertical="center" wrapText="1"/>
    </xf>
    <xf numFmtId="0" fontId="19" fillId="7" borderId="31"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0" borderId="55" xfId="0" applyFont="1" applyBorder="1" applyAlignment="1"/>
    <xf numFmtId="0" fontId="19" fillId="0" borderId="60" xfId="0" applyFont="1" applyBorder="1" applyAlignment="1"/>
    <xf numFmtId="0" fontId="19" fillId="0" borderId="61" xfId="0" applyFont="1" applyBorder="1" applyAlignment="1"/>
    <xf numFmtId="0" fontId="0" fillId="7" borderId="0" xfId="0" applyFont="1" applyFill="1" applyAlignment="1">
      <alignment vertical="center" wrapText="1"/>
    </xf>
    <xf numFmtId="0" fontId="28" fillId="7" borderId="37"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6" fillId="0" borderId="62" xfId="0" applyFont="1" applyBorder="1" applyAlignment="1"/>
    <xf numFmtId="0" fontId="19" fillId="0" borderId="0" xfId="0" applyFont="1" applyBorder="1" applyAlignment="1"/>
    <xf numFmtId="0" fontId="19" fillId="7" borderId="31" xfId="0" quotePrefix="1" applyFont="1" applyFill="1" applyBorder="1" applyAlignment="1">
      <alignment horizontal="center" vertical="center" wrapText="1"/>
    </xf>
    <xf numFmtId="0" fontId="19" fillId="0" borderId="0" xfId="0" quotePrefix="1" applyFont="1" applyBorder="1" applyAlignment="1">
      <alignment horizontal="center" vertical="center" wrapText="1"/>
    </xf>
    <xf numFmtId="3" fontId="16" fillId="0" borderId="0" xfId="0" applyNumberFormat="1" applyFont="1" applyAlignment="1"/>
    <xf numFmtId="0" fontId="19" fillId="0" borderId="62" xfId="0" applyFont="1" applyBorder="1" applyAlignment="1"/>
    <xf numFmtId="0" fontId="19" fillId="0" borderId="9" xfId="0" applyFont="1" applyBorder="1" applyAlignment="1"/>
    <xf numFmtId="0" fontId="16" fillId="0" borderId="54" xfId="0" applyFont="1" applyFill="1" applyBorder="1" applyAlignment="1"/>
    <xf numFmtId="0" fontId="19" fillId="7" borderId="31" xfId="0" applyFont="1" applyFill="1" applyBorder="1" applyAlignment="1">
      <alignment horizontal="center" vertical="top" wrapText="1"/>
    </xf>
    <xf numFmtId="0" fontId="0" fillId="7" borderId="3" xfId="0" applyFill="1" applyBorder="1" applyAlignment="1"/>
    <xf numFmtId="0" fontId="19" fillId="7" borderId="32" xfId="0" applyFont="1" applyFill="1" applyBorder="1" applyAlignment="1">
      <alignment vertical="center" wrapText="1"/>
    </xf>
    <xf numFmtId="0" fontId="19" fillId="0" borderId="0" xfId="0" applyFont="1" applyFill="1" applyAlignment="1"/>
    <xf numFmtId="0" fontId="16" fillId="0" borderId="55" xfId="0" applyFont="1" applyFill="1" applyBorder="1" applyAlignment="1"/>
    <xf numFmtId="0" fontId="19" fillId="0" borderId="60" xfId="0" applyFont="1" applyFill="1" applyBorder="1" applyAlignment="1"/>
    <xf numFmtId="0" fontId="19" fillId="0" borderId="3" xfId="0" applyFont="1" applyFill="1" applyBorder="1" applyAlignment="1"/>
    <xf numFmtId="0" fontId="19" fillId="0" borderId="61" xfId="0" applyFont="1" applyFill="1" applyBorder="1" applyAlignment="1"/>
    <xf numFmtId="0" fontId="16" fillId="0" borderId="60" xfId="0" applyFont="1" applyFill="1" applyBorder="1" applyAlignment="1"/>
    <xf numFmtId="0" fontId="16" fillId="0" borderId="0" xfId="0" applyFont="1" applyFill="1" applyAlignment="1">
      <alignment horizontal="center" vertical="center" wrapText="1"/>
    </xf>
    <xf numFmtId="0" fontId="19" fillId="7" borderId="31" xfId="0" applyFont="1" applyFill="1" applyBorder="1" applyAlignment="1">
      <alignment horizontal="right" vertical="center" wrapText="1"/>
    </xf>
    <xf numFmtId="0" fontId="19" fillId="7" borderId="3" xfId="0" applyFont="1" applyFill="1" applyBorder="1" applyAlignment="1">
      <alignment horizontal="right" vertical="center" wrapText="1"/>
    </xf>
    <xf numFmtId="0" fontId="19" fillId="7" borderId="32" xfId="0" applyFont="1" applyFill="1" applyBorder="1" applyAlignment="1">
      <alignment horizontal="left" vertical="center" wrapText="1"/>
    </xf>
    <xf numFmtId="0" fontId="19" fillId="7" borderId="37" xfId="0" applyFont="1" applyFill="1" applyBorder="1" applyAlignment="1">
      <alignment horizontal="center" vertical="center" wrapText="1"/>
    </xf>
    <xf numFmtId="0" fontId="16" fillId="0" borderId="0" xfId="0" applyFont="1" applyFill="1" applyAlignment="1"/>
    <xf numFmtId="0" fontId="16" fillId="0" borderId="62" xfId="0" applyFont="1" applyFill="1" applyBorder="1" applyAlignment="1"/>
    <xf numFmtId="0" fontId="19" fillId="0" borderId="55" xfId="0" applyFont="1" applyFill="1" applyBorder="1" applyAlignment="1"/>
    <xf numFmtId="0" fontId="19" fillId="0" borderId="13" xfId="0" applyFont="1" applyFill="1" applyBorder="1" applyAlignment="1"/>
    <xf numFmtId="0" fontId="19" fillId="0" borderId="56" xfId="0" applyFont="1" applyFill="1" applyBorder="1" applyAlignment="1"/>
    <xf numFmtId="0" fontId="16" fillId="0" borderId="0" xfId="0" applyFont="1" applyFill="1" applyAlignment="1">
      <alignment horizontal="center" vertical="center" wrapText="1"/>
    </xf>
    <xf numFmtId="0" fontId="19" fillId="7" borderId="31" xfId="0" quotePrefix="1" applyFont="1" applyFill="1" applyBorder="1" applyAlignment="1">
      <alignment horizontal="left" vertical="center" wrapText="1"/>
    </xf>
    <xf numFmtId="0" fontId="16" fillId="7" borderId="32" xfId="0" applyFont="1" applyFill="1" applyBorder="1" applyAlignment="1">
      <alignment horizontal="left" vertical="center" wrapText="1"/>
    </xf>
    <xf numFmtId="0" fontId="19" fillId="7" borderId="31" xfId="0" applyFont="1" applyFill="1" applyBorder="1" applyAlignment="1">
      <alignment horizontal="left" vertical="center" wrapText="1"/>
    </xf>
    <xf numFmtId="0" fontId="19" fillId="7" borderId="32" xfId="0" applyFont="1" applyFill="1" applyBorder="1" applyAlignment="1">
      <alignment horizontal="left" vertical="center"/>
    </xf>
    <xf numFmtId="0" fontId="19" fillId="7" borderId="31" xfId="0" quotePrefix="1" applyFont="1" applyFill="1" applyBorder="1" applyAlignment="1">
      <alignment horizontal="left" vertical="center" wrapText="1"/>
    </xf>
    <xf numFmtId="0" fontId="14" fillId="7" borderId="37" xfId="0" quotePrefix="1" applyFont="1" applyFill="1" applyBorder="1" applyAlignment="1">
      <alignment horizontal="center" wrapText="1"/>
    </xf>
    <xf numFmtId="0" fontId="19" fillId="0" borderId="0" xfId="0" applyFont="1" applyBorder="1" applyAlignment="1">
      <alignment horizontal="left"/>
    </xf>
    <xf numFmtId="38" fontId="6" fillId="11" borderId="18" xfId="1" applyFont="1" applyFill="1" applyBorder="1">
      <alignment vertical="center"/>
    </xf>
    <xf numFmtId="176" fontId="6" fillId="9" borderId="35" xfId="1" applyNumberFormat="1" applyFont="1" applyFill="1" applyBorder="1">
      <alignment vertical="center"/>
    </xf>
    <xf numFmtId="176" fontId="6" fillId="9" borderId="11" xfId="1" applyNumberFormat="1" applyFont="1" applyFill="1" applyBorder="1">
      <alignment vertical="center"/>
    </xf>
    <xf numFmtId="176" fontId="6" fillId="3" borderId="11" xfId="1" applyNumberFormat="1" applyFont="1" applyFill="1" applyBorder="1">
      <alignment vertical="center"/>
    </xf>
    <xf numFmtId="38" fontId="12" fillId="0" borderId="0" xfId="1" applyFont="1" applyAlignment="1">
      <alignment vertical="center"/>
    </xf>
    <xf numFmtId="38" fontId="11" fillId="0" borderId="0" xfId="1" applyFont="1" applyAlignment="1">
      <alignment vertical="center"/>
    </xf>
    <xf numFmtId="38" fontId="11" fillId="0" borderId="0" xfId="1" applyFont="1" applyFill="1" applyAlignment="1">
      <alignment vertical="center"/>
    </xf>
    <xf numFmtId="38" fontId="6" fillId="0" borderId="0" xfId="1" applyFont="1" applyAlignment="1">
      <alignment vertical="center"/>
    </xf>
    <xf numFmtId="38" fontId="18" fillId="0" borderId="0" xfId="1" applyFont="1" applyAlignment="1">
      <alignment vertical="center"/>
    </xf>
    <xf numFmtId="38" fontId="11" fillId="8" borderId="0" xfId="1" applyFont="1" applyFill="1" applyAlignment="1">
      <alignment vertical="center"/>
    </xf>
    <xf numFmtId="176" fontId="25" fillId="0" borderId="11" xfId="1" applyNumberFormat="1" applyFont="1" applyBorder="1">
      <alignment vertical="center"/>
    </xf>
    <xf numFmtId="176" fontId="35" fillId="0" borderId="0" xfId="0" applyNumberFormat="1" applyFont="1">
      <alignment vertical="center"/>
    </xf>
    <xf numFmtId="176" fontId="27" fillId="0" borderId="0" xfId="0" applyNumberFormat="1" applyFont="1">
      <alignment vertical="center"/>
    </xf>
    <xf numFmtId="176" fontId="37" fillId="0" borderId="0" xfId="0" applyNumberFormat="1" applyFont="1">
      <alignment vertical="center"/>
    </xf>
    <xf numFmtId="176" fontId="27" fillId="0" borderId="0" xfId="0" applyNumberFormat="1" applyFont="1" applyAlignment="1">
      <alignment horizontal="right" vertical="center"/>
    </xf>
    <xf numFmtId="176" fontId="25" fillId="0" borderId="0" xfId="0" applyNumberFormat="1" applyFont="1">
      <alignment vertical="center"/>
    </xf>
    <xf numFmtId="176" fontId="25" fillId="0" borderId="28" xfId="0" applyNumberFormat="1" applyFont="1" applyBorder="1" applyAlignment="1">
      <alignment horizontal="center" vertical="center"/>
    </xf>
    <xf numFmtId="176" fontId="25" fillId="0" borderId="34" xfId="0" applyNumberFormat="1" applyFont="1" applyBorder="1">
      <alignment vertical="center"/>
    </xf>
    <xf numFmtId="176" fontId="25" fillId="0" borderId="35" xfId="1" applyNumberFormat="1" applyFont="1" applyBorder="1">
      <alignment vertical="center"/>
    </xf>
    <xf numFmtId="176" fontId="25" fillId="0" borderId="8" xfId="0" applyNumberFormat="1" applyFont="1" applyBorder="1" applyAlignment="1">
      <alignment horizontal="center" vertical="center"/>
    </xf>
    <xf numFmtId="176" fontId="25" fillId="0" borderId="0" xfId="0" applyNumberFormat="1" applyFont="1" applyBorder="1" applyAlignment="1">
      <alignment vertical="center"/>
    </xf>
    <xf numFmtId="176" fontId="25" fillId="0" borderId="11" xfId="1" applyNumberFormat="1" applyFont="1" applyBorder="1" applyAlignment="1">
      <alignment vertical="center"/>
    </xf>
    <xf numFmtId="176" fontId="24" fillId="0" borderId="35" xfId="0" applyNumberFormat="1" applyFont="1" applyBorder="1">
      <alignment vertical="center"/>
    </xf>
    <xf numFmtId="176" fontId="25" fillId="0" borderId="8" xfId="0" applyNumberFormat="1" applyFont="1" applyBorder="1" applyAlignment="1">
      <alignment horizontal="center" vertical="center"/>
    </xf>
    <xf numFmtId="176" fontId="25" fillId="0" borderId="0" xfId="0" applyNumberFormat="1" applyFont="1" applyBorder="1">
      <alignment vertical="center"/>
    </xf>
    <xf numFmtId="176" fontId="25" fillId="0" borderId="12" xfId="0" applyNumberFormat="1" applyFont="1" applyBorder="1" applyAlignment="1">
      <alignment horizontal="center" vertical="center"/>
    </xf>
    <xf numFmtId="176" fontId="25" fillId="0" borderId="13" xfId="0" applyNumberFormat="1" applyFont="1" applyBorder="1">
      <alignment vertical="center"/>
    </xf>
    <xf numFmtId="176" fontId="25" fillId="0" borderId="15" xfId="0" applyNumberFormat="1" applyFont="1" applyBorder="1" applyAlignment="1">
      <alignment horizontal="center" vertical="center"/>
    </xf>
    <xf numFmtId="176" fontId="25" fillId="0" borderId="9" xfId="0" applyNumberFormat="1" applyFont="1" applyBorder="1" applyAlignment="1">
      <alignment vertical="center"/>
    </xf>
    <xf numFmtId="176" fontId="25" fillId="0" borderId="10" xfId="1" applyNumberFormat="1" applyFont="1" applyBorder="1" applyAlignment="1">
      <alignment vertical="center"/>
    </xf>
    <xf numFmtId="176" fontId="25" fillId="0" borderId="16" xfId="0" applyNumberFormat="1" applyFont="1" applyBorder="1" applyAlignment="1">
      <alignment horizontal="center" vertical="center"/>
    </xf>
    <xf numFmtId="176" fontId="25" fillId="0" borderId="17" xfId="0" applyNumberFormat="1" applyFont="1" applyBorder="1" applyAlignment="1">
      <alignment vertical="center"/>
    </xf>
    <xf numFmtId="176" fontId="25" fillId="0" borderId="18" xfId="1" applyNumberFormat="1" applyFont="1" applyBorder="1" applyAlignment="1">
      <alignment vertical="center"/>
    </xf>
    <xf numFmtId="176" fontId="25" fillId="0" borderId="28" xfId="0" applyNumberFormat="1" applyFont="1" applyBorder="1">
      <alignment vertical="center"/>
    </xf>
    <xf numFmtId="176" fontId="25" fillId="0" borderId="16" xfId="0" applyNumberFormat="1" applyFont="1" applyBorder="1">
      <alignment vertical="center"/>
    </xf>
    <xf numFmtId="176" fontId="25" fillId="0" borderId="17" xfId="0" applyNumberFormat="1" applyFont="1" applyBorder="1">
      <alignment vertical="center"/>
    </xf>
    <xf numFmtId="176" fontId="25" fillId="0" borderId="18" xfId="1" applyNumberFormat="1" applyFont="1" applyBorder="1">
      <alignment vertical="center"/>
    </xf>
    <xf numFmtId="176" fontId="24" fillId="0" borderId="31" xfId="0" applyNumberFormat="1" applyFont="1" applyBorder="1">
      <alignment vertical="center"/>
    </xf>
    <xf numFmtId="176" fontId="25" fillId="0" borderId="32" xfId="1" applyNumberFormat="1" applyFont="1" applyBorder="1">
      <alignment vertical="center"/>
    </xf>
    <xf numFmtId="176" fontId="25" fillId="0" borderId="4" xfId="0" applyNumberFormat="1" applyFont="1" applyBorder="1">
      <alignment vertical="center"/>
    </xf>
    <xf numFmtId="176" fontId="24" fillId="0" borderId="9" xfId="0" applyNumberFormat="1" applyFont="1" applyBorder="1">
      <alignment vertical="center"/>
    </xf>
    <xf numFmtId="176" fontId="25" fillId="0" borderId="36" xfId="1" applyNumberFormat="1" applyFont="1" applyFill="1" applyBorder="1">
      <alignment vertical="center"/>
    </xf>
    <xf numFmtId="176" fontId="25" fillId="0" borderId="30" xfId="1" applyNumberFormat="1" applyFont="1" applyFill="1" applyBorder="1">
      <alignment vertical="center"/>
    </xf>
    <xf numFmtId="176" fontId="25" fillId="0" borderId="34" xfId="0" applyNumberFormat="1" applyFont="1" applyBorder="1" applyAlignment="1">
      <alignment vertical="center"/>
    </xf>
    <xf numFmtId="176" fontId="24" fillId="0" borderId="3" xfId="0" applyNumberFormat="1" applyFont="1" applyBorder="1">
      <alignment vertical="center"/>
    </xf>
    <xf numFmtId="176" fontId="25" fillId="0" borderId="13" xfId="0" applyNumberFormat="1" applyFont="1" applyBorder="1" applyAlignment="1">
      <alignment vertical="center"/>
    </xf>
    <xf numFmtId="176" fontId="25" fillId="0" borderId="11" xfId="1" applyNumberFormat="1" applyFont="1" applyFill="1" applyBorder="1">
      <alignment vertical="center"/>
    </xf>
    <xf numFmtId="176" fontId="25" fillId="0" borderId="16" xfId="0" applyNumberFormat="1" applyFont="1" applyBorder="1" applyAlignment="1">
      <alignment horizontal="center" vertical="center"/>
    </xf>
    <xf numFmtId="176" fontId="25" fillId="0" borderId="27" xfId="0" applyNumberFormat="1" applyFont="1" applyBorder="1" applyAlignment="1">
      <alignment vertical="center"/>
    </xf>
    <xf numFmtId="176" fontId="24" fillId="0" borderId="0" xfId="1" applyNumberFormat="1" applyFont="1">
      <alignment vertical="center"/>
    </xf>
    <xf numFmtId="176" fontId="7" fillId="8" borderId="0" xfId="2" applyNumberFormat="1" applyFont="1" applyFill="1" applyAlignment="1">
      <alignment vertical="center"/>
    </xf>
    <xf numFmtId="176" fontId="7" fillId="0" borderId="3" xfId="2" applyNumberFormat="1" applyFont="1" applyFill="1" applyBorder="1" applyAlignment="1">
      <alignment vertical="center"/>
    </xf>
    <xf numFmtId="176" fontId="3" fillId="8" borderId="2" xfId="1" applyNumberFormat="1" applyFont="1" applyFill="1" applyBorder="1">
      <alignment vertical="center"/>
    </xf>
    <xf numFmtId="176" fontId="3" fillId="8" borderId="4" xfId="1" applyNumberFormat="1" applyFont="1" applyFill="1" applyBorder="1">
      <alignment vertical="center"/>
    </xf>
  </cellXfs>
  <cellStyles count="8">
    <cellStyle name="桁区切り" xfId="1" builtinId="6"/>
    <cellStyle name="桁区切り 2" xfId="4"/>
    <cellStyle name="標準" xfId="0" builtinId="0"/>
    <cellStyle name="標準 2" xfId="3"/>
    <cellStyle name="標準 3" xfId="5"/>
    <cellStyle name="標準_2001市町のすがた" xfId="6"/>
    <cellStyle name="標準_市町C3" xfId="7"/>
    <cellStyle name="標準_統合勘定" xfId="2"/>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0500451277584"/>
          <c:y val="0.17830260831639369"/>
          <c:w val="0.75074292751838301"/>
          <c:h val="0.75297837895966724"/>
        </c:manualLayout>
      </c:layout>
      <c:doughnutChart>
        <c:varyColors val="0"/>
        <c:ser>
          <c:idx val="0"/>
          <c:order val="0"/>
          <c:spPr>
            <a:solidFill>
              <a:srgbClr val="FFFFFF"/>
            </a:solidFill>
            <a:ln w="12700">
              <a:solidFill>
                <a:srgbClr val="000000"/>
              </a:solidFill>
              <a:prstDash val="solid"/>
            </a:ln>
          </c:spPr>
          <c:dPt>
            <c:idx val="0"/>
            <c:bubble3D val="0"/>
          </c:dPt>
          <c:dPt>
            <c:idx val="1"/>
            <c:bubble3D val="0"/>
          </c:dPt>
          <c:dPt>
            <c:idx val="4"/>
            <c:bubble3D val="0"/>
          </c:dPt>
          <c:dPt>
            <c:idx val="6"/>
            <c:bubble3D val="0"/>
          </c:dPt>
          <c:dPt>
            <c:idx val="7"/>
            <c:bubble3D val="0"/>
          </c:dPt>
          <c:dLbls>
            <c:dLbl>
              <c:idx val="0"/>
              <c:layout>
                <c:manualLayout>
                  <c:x val="-2.0013917175623341E-2"/>
                  <c:y val="-3.0972240354430441E-2"/>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3.9253648085111554E-3"/>
                  <c:y val="-1.1684106827858023E-2"/>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1.9641749317794534E-2"/>
                  <c:y val="4.2857553505318495E-2"/>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8.4849976160393612E-3"/>
                  <c:y val="9.850709711264713E-2"/>
                </c:manualLayout>
              </c:layout>
              <c:tx>
                <c:rich>
                  <a:bodyPr/>
                  <a:lstStyle/>
                  <a:p>
                    <a:r>
                      <a:rPr lang="ja-JP" altLang="en-US" sz="800"/>
                      <a:t>保健衛生・</a:t>
                    </a:r>
                  </a:p>
                  <a:p>
                    <a:r>
                      <a:rPr lang="ja-JP" altLang="en-US" sz="800"/>
                      <a:t>社会事業</a:t>
                    </a:r>
                    <a:r>
                      <a:rPr lang="ja-JP" altLang="en-US"/>
                      <a:t>
</a:t>
                    </a:r>
                    <a:r>
                      <a:rPr lang="en-US" altLang="ja-JP"/>
                      <a:t>1,680,831
8%</a:t>
                    </a:r>
                  </a:p>
                </c:rich>
              </c:tx>
              <c:showLegendKey val="0"/>
              <c:showVal val="1"/>
              <c:showCatName val="1"/>
              <c:showSerName val="0"/>
              <c:showPercent val="1"/>
              <c:showBubbleSize val="0"/>
              <c:separator>
</c:separator>
              <c:extLst>
                <c:ext xmlns:c15="http://schemas.microsoft.com/office/drawing/2012/chart" uri="{CE6537A1-D6FC-4f65-9D91-7224C49458BB}">
                  <c15:layout/>
                </c:ext>
              </c:extLst>
            </c:dLbl>
            <c:dLbl>
              <c:idx val="4"/>
              <c:layout>
                <c:manualLayout>
                  <c:x val="-0.12662482104954403"/>
                  <c:y val="0.16736304327256482"/>
                </c:manualLayout>
              </c:layout>
              <c:tx>
                <c:rich>
                  <a:bodyPr/>
                  <a:lstStyle/>
                  <a:p>
                    <a:r>
                      <a:rPr lang="ja-JP" altLang="en-US" sz="700"/>
                      <a:t>専門・科学技術、業務支援サービス業</a:t>
                    </a:r>
                    <a:r>
                      <a:rPr lang="ja-JP" altLang="en-US"/>
                      <a:t>
</a:t>
                    </a:r>
                    <a:r>
                      <a:rPr lang="en-US" altLang="ja-JP"/>
                      <a:t>1,420,036
7%</a:t>
                    </a:r>
                  </a:p>
                </c:rich>
              </c:tx>
              <c:showLegendKey val="0"/>
              <c:showVal val="1"/>
              <c:showCatName val="1"/>
              <c:showSerName val="0"/>
              <c:showPercent val="1"/>
              <c:showBubbleSize val="0"/>
              <c:separator>
</c:separator>
              <c:extLst>
                <c:ext xmlns:c15="http://schemas.microsoft.com/office/drawing/2012/chart" uri="{CE6537A1-D6FC-4f65-9D91-7224C49458BB}">
                  <c15:layout/>
                </c:ext>
              </c:extLst>
            </c:dLbl>
            <c:dLbl>
              <c:idx val="5"/>
              <c:layout>
                <c:manualLayout>
                  <c:x val="-0.24194009600887556"/>
                  <c:y val="0.11511413709386682"/>
                </c:manualLayout>
              </c:layout>
              <c:tx>
                <c:rich>
                  <a:bodyPr/>
                  <a:lstStyle/>
                  <a:p>
                    <a:r>
                      <a:rPr lang="ja-JP" altLang="en-US" sz="700"/>
                      <a:t>運輸・郵便業</a:t>
                    </a:r>
                    <a:r>
                      <a:rPr lang="ja-JP" altLang="en-US"/>
                      <a:t>
</a:t>
                    </a:r>
                    <a:r>
                      <a:rPr lang="en-US" altLang="ja-JP"/>
                      <a:t>1,185,885
6%</a:t>
                    </a:r>
                  </a:p>
                </c:rich>
              </c:tx>
              <c:showLegendKey val="0"/>
              <c:showVal val="1"/>
              <c:showCatName val="1"/>
              <c:showSerName val="0"/>
              <c:showPercent val="1"/>
              <c:showBubbleSize val="0"/>
              <c:separator>
</c:separator>
              <c:extLst>
                <c:ext xmlns:c15="http://schemas.microsoft.com/office/drawing/2012/chart" uri="{CE6537A1-D6FC-4f65-9D91-7224C49458BB}">
                  <c15:layout/>
                </c:ext>
              </c:extLst>
            </c:dLbl>
            <c:dLbl>
              <c:idx val="6"/>
              <c:layout>
                <c:manualLayout>
                  <c:x val="-0.23038306489917795"/>
                  <c:y val="-1.4002430284484524E-2"/>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7"/>
              <c:layout>
                <c:manualLayout>
                  <c:x val="-0.21740067531349502"/>
                  <c:y val="-0.10499845140860968"/>
                </c:manualLayout>
              </c:layout>
              <c:tx>
                <c:rich>
                  <a:bodyPr/>
                  <a:lstStyle/>
                  <a:p>
                    <a:r>
                      <a:rPr lang="ja-JP" altLang="en-US"/>
                      <a:t>教育
</a:t>
                    </a:r>
                    <a:r>
                      <a:rPr lang="en-US" altLang="ja-JP"/>
                      <a:t>938,755
5%</a:t>
                    </a:r>
                  </a:p>
                </c:rich>
              </c:tx>
              <c:showLegendKey val="0"/>
              <c:showVal val="1"/>
              <c:showCatName val="1"/>
              <c:showSerName val="0"/>
              <c:showPercent val="1"/>
              <c:showBubbleSize val="0"/>
              <c:separator>
</c:separator>
              <c:extLst>
                <c:ext xmlns:c15="http://schemas.microsoft.com/office/drawing/2012/chart" uri="{CE6537A1-D6FC-4f65-9D91-7224C49458BB}">
                  <c15:layout/>
                </c:ext>
              </c:extLst>
            </c:dLbl>
            <c:dLbl>
              <c:idx val="8"/>
              <c:layout>
                <c:manualLayout>
                  <c:x val="-0.19385097699431961"/>
                  <c:y val="-0.18619305871122518"/>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9"/>
              <c:layout>
                <c:manualLayout>
                  <c:x val="-1.9777883467464796E-2"/>
                  <c:y val="-7.7277448554212312E-3"/>
                </c:manualLayout>
              </c:layout>
              <c:tx>
                <c:rich>
                  <a:bodyPr/>
                  <a:lstStyle/>
                  <a:p>
                    <a:r>
                      <a:rPr lang="ja-JP" altLang="en-US"/>
                      <a:t>その他
</a:t>
                    </a:r>
                    <a:r>
                      <a:rPr lang="en-US" altLang="ja-JP"/>
                      <a:t>3,970,830
19%</a:t>
                    </a:r>
                  </a:p>
                </c:rich>
              </c:tx>
              <c:showLegendKey val="0"/>
              <c:showVal val="1"/>
              <c:showCatName val="1"/>
              <c:showSerName val="0"/>
              <c:showPercent val="1"/>
              <c:showBubbleSize val="0"/>
              <c:separator>
</c:separator>
              <c:extLst>
                <c:ext xmlns:c15="http://schemas.microsoft.com/office/drawing/2012/chart" uri="{CE6537A1-D6FC-4f65-9D91-7224C49458BB}">
                  <c15:layout/>
                </c:ext>
              </c:extLst>
            </c:dLbl>
            <c:numFmt formatCode="0%" sourceLinked="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Lit>
              <c:ptCount val="10"/>
              <c:pt idx="0">
                <c:v>製造業</c:v>
              </c:pt>
              <c:pt idx="1">
                <c:v>不動産業</c:v>
              </c:pt>
              <c:pt idx="2">
                <c:v>卸売・小売業</c:v>
              </c:pt>
              <c:pt idx="3">
                <c:v>保健衛生・社会事業</c:v>
              </c:pt>
              <c:pt idx="4">
                <c:v>専門・科学技術、業務支援サービス業</c:v>
              </c:pt>
              <c:pt idx="5">
                <c:v>運輸・郵便業</c:v>
              </c:pt>
              <c:pt idx="6">
                <c:v>建設業</c:v>
              </c:pt>
              <c:pt idx="7">
                <c:v>教育</c:v>
              </c:pt>
              <c:pt idx="8">
                <c:v>金融・保険業</c:v>
              </c:pt>
              <c:pt idx="9">
                <c:v>その他</c:v>
              </c:pt>
            </c:strLit>
          </c:cat>
          <c:val>
            <c:numLit>
              <c:formatCode>#,##0_);[Red]\(#,##0\)</c:formatCode>
              <c:ptCount val="10"/>
              <c:pt idx="0">
                <c:v>1642788</c:v>
              </c:pt>
              <c:pt idx="1">
                <c:v>704997</c:v>
              </c:pt>
              <c:pt idx="2">
                <c:v>515535</c:v>
              </c:pt>
              <c:pt idx="3">
                <c:v>359450</c:v>
              </c:pt>
              <c:pt idx="4">
                <c:v>307411</c:v>
              </c:pt>
              <c:pt idx="5">
                <c:v>267038</c:v>
              </c:pt>
              <c:pt idx="6">
                <c:v>243826</c:v>
              </c:pt>
              <c:pt idx="7">
                <c:v>193460</c:v>
              </c:pt>
              <c:pt idx="8">
                <c:v>164723</c:v>
              </c:pt>
              <c:pt idx="9">
                <c:v>979776</c:v>
              </c:pt>
            </c:numLit>
          </c:val>
        </c:ser>
        <c:dLbls>
          <c:showLegendKey val="0"/>
          <c:showVal val="0"/>
          <c:showCatName val="0"/>
          <c:showSerName val="0"/>
          <c:showPercent val="0"/>
          <c:showBubbleSize val="0"/>
          <c:showLeaderLines val="0"/>
        </c:dLbls>
        <c:firstSliceAng val="0"/>
        <c:holeSize val="30"/>
      </c:doughnut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1057275</xdr:colOff>
      <xdr:row>25</xdr:row>
      <xdr:rowOff>152400</xdr:rowOff>
    </xdr:from>
    <xdr:to>
      <xdr:col>6</xdr:col>
      <xdr:colOff>19050</xdr:colOff>
      <xdr:row>25</xdr:row>
      <xdr:rowOff>152400</xdr:rowOff>
    </xdr:to>
    <xdr:sp macro="" textlink="">
      <xdr:nvSpPr>
        <xdr:cNvPr id="5571" name="Line 1"/>
        <xdr:cNvSpPr>
          <a:spLocks noChangeShapeType="1"/>
        </xdr:cNvSpPr>
      </xdr:nvSpPr>
      <xdr:spPr bwMode="auto">
        <a:xfrm>
          <a:off x="2514600" y="4733925"/>
          <a:ext cx="257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30</xdr:row>
      <xdr:rowOff>9525</xdr:rowOff>
    </xdr:from>
    <xdr:to>
      <xdr:col>6</xdr:col>
      <xdr:colOff>571500</xdr:colOff>
      <xdr:row>31</xdr:row>
      <xdr:rowOff>9525</xdr:rowOff>
    </xdr:to>
    <xdr:sp macro="" textlink="">
      <xdr:nvSpPr>
        <xdr:cNvPr id="5572" name="Line 2"/>
        <xdr:cNvSpPr>
          <a:spLocks noChangeShapeType="1"/>
        </xdr:cNvSpPr>
      </xdr:nvSpPr>
      <xdr:spPr bwMode="auto">
        <a:xfrm>
          <a:off x="3324225" y="5591175"/>
          <a:ext cx="0" cy="2000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419100</xdr:colOff>
      <xdr:row>30</xdr:row>
      <xdr:rowOff>9525</xdr:rowOff>
    </xdr:from>
    <xdr:to>
      <xdr:col>6</xdr:col>
      <xdr:colOff>419100</xdr:colOff>
      <xdr:row>31</xdr:row>
      <xdr:rowOff>0</xdr:rowOff>
    </xdr:to>
    <xdr:sp macro="" textlink="">
      <xdr:nvSpPr>
        <xdr:cNvPr id="5573" name="Line 3"/>
        <xdr:cNvSpPr>
          <a:spLocks noChangeShapeType="1"/>
        </xdr:cNvSpPr>
      </xdr:nvSpPr>
      <xdr:spPr bwMode="auto">
        <a:xfrm flipV="1">
          <a:off x="3171825" y="5591175"/>
          <a:ext cx="0" cy="190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10</xdr:row>
      <xdr:rowOff>28575</xdr:rowOff>
    </xdr:from>
    <xdr:to>
      <xdr:col>3</xdr:col>
      <xdr:colOff>0</xdr:colOff>
      <xdr:row>10</xdr:row>
      <xdr:rowOff>28575</xdr:rowOff>
    </xdr:to>
    <xdr:sp macro="" textlink="">
      <xdr:nvSpPr>
        <xdr:cNvPr id="5574" name="Line 4"/>
        <xdr:cNvSpPr>
          <a:spLocks noChangeShapeType="1"/>
        </xdr:cNvSpPr>
      </xdr:nvSpPr>
      <xdr:spPr bwMode="auto">
        <a:xfrm>
          <a:off x="314325" y="1819275"/>
          <a:ext cx="1133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10</xdr:row>
      <xdr:rowOff>161925</xdr:rowOff>
    </xdr:from>
    <xdr:to>
      <xdr:col>2</xdr:col>
      <xdr:colOff>1133475</xdr:colOff>
      <xdr:row>10</xdr:row>
      <xdr:rowOff>161925</xdr:rowOff>
    </xdr:to>
    <xdr:sp macro="" textlink="">
      <xdr:nvSpPr>
        <xdr:cNvPr id="5575" name="Line 5"/>
        <xdr:cNvSpPr>
          <a:spLocks noChangeShapeType="1"/>
        </xdr:cNvSpPr>
      </xdr:nvSpPr>
      <xdr:spPr bwMode="auto">
        <a:xfrm flipH="1">
          <a:off x="295275" y="1952625"/>
          <a:ext cx="11334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114300</xdr:rowOff>
    </xdr:from>
    <xdr:to>
      <xdr:col>8</xdr:col>
      <xdr:colOff>514350</xdr:colOff>
      <xdr:row>3</xdr:row>
      <xdr:rowOff>114300</xdr:rowOff>
    </xdr:to>
    <xdr:sp macro="" textlink="">
      <xdr:nvSpPr>
        <xdr:cNvPr id="5576" name="Line 6"/>
        <xdr:cNvSpPr>
          <a:spLocks noChangeShapeType="1"/>
        </xdr:cNvSpPr>
      </xdr:nvSpPr>
      <xdr:spPr bwMode="auto">
        <a:xfrm flipV="1">
          <a:off x="3762375" y="714375"/>
          <a:ext cx="142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3</xdr:row>
      <xdr:rowOff>104775</xdr:rowOff>
    </xdr:from>
    <xdr:to>
      <xdr:col>8</xdr:col>
      <xdr:colOff>504825</xdr:colOff>
      <xdr:row>9</xdr:row>
      <xdr:rowOff>9525</xdr:rowOff>
    </xdr:to>
    <xdr:sp macro="" textlink="">
      <xdr:nvSpPr>
        <xdr:cNvPr id="5577" name="Line 7"/>
        <xdr:cNvSpPr>
          <a:spLocks noChangeShapeType="1"/>
        </xdr:cNvSpPr>
      </xdr:nvSpPr>
      <xdr:spPr bwMode="auto">
        <a:xfrm>
          <a:off x="5181600" y="704850"/>
          <a:ext cx="0" cy="895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533400</xdr:colOff>
      <xdr:row>11</xdr:row>
      <xdr:rowOff>190500</xdr:rowOff>
    </xdr:from>
    <xdr:to>
      <xdr:col>6</xdr:col>
      <xdr:colOff>533400</xdr:colOff>
      <xdr:row>14</xdr:row>
      <xdr:rowOff>9525</xdr:rowOff>
    </xdr:to>
    <xdr:sp macro="" textlink="">
      <xdr:nvSpPr>
        <xdr:cNvPr id="5578" name="Line 8"/>
        <xdr:cNvSpPr>
          <a:spLocks noChangeShapeType="1"/>
        </xdr:cNvSpPr>
      </xdr:nvSpPr>
      <xdr:spPr bwMode="auto">
        <a:xfrm>
          <a:off x="3286125" y="2181225"/>
          <a:ext cx="0" cy="209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14</xdr:row>
      <xdr:rowOff>0</xdr:rowOff>
    </xdr:from>
    <xdr:to>
      <xdr:col>6</xdr:col>
      <xdr:colOff>542925</xdr:colOff>
      <xdr:row>14</xdr:row>
      <xdr:rowOff>0</xdr:rowOff>
    </xdr:to>
    <xdr:sp macro="" textlink="">
      <xdr:nvSpPr>
        <xdr:cNvPr id="5579" name="Line 9"/>
        <xdr:cNvSpPr>
          <a:spLocks noChangeShapeType="1"/>
        </xdr:cNvSpPr>
      </xdr:nvSpPr>
      <xdr:spPr bwMode="auto">
        <a:xfrm>
          <a:off x="838200" y="2381250"/>
          <a:ext cx="2457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14</xdr:row>
      <xdr:rowOff>9525</xdr:rowOff>
    </xdr:from>
    <xdr:to>
      <xdr:col>2</xdr:col>
      <xdr:colOff>552450</xdr:colOff>
      <xdr:row>18</xdr:row>
      <xdr:rowOff>190500</xdr:rowOff>
    </xdr:to>
    <xdr:sp macro="" textlink="">
      <xdr:nvSpPr>
        <xdr:cNvPr id="5580" name="Line 10"/>
        <xdr:cNvSpPr>
          <a:spLocks noChangeShapeType="1"/>
        </xdr:cNvSpPr>
      </xdr:nvSpPr>
      <xdr:spPr bwMode="auto">
        <a:xfrm>
          <a:off x="847725" y="2390775"/>
          <a:ext cx="0" cy="9810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16</xdr:row>
      <xdr:rowOff>152400</xdr:rowOff>
    </xdr:from>
    <xdr:to>
      <xdr:col>6</xdr:col>
      <xdr:colOff>0</xdr:colOff>
      <xdr:row>16</xdr:row>
      <xdr:rowOff>152400</xdr:rowOff>
    </xdr:to>
    <xdr:sp macro="" textlink="">
      <xdr:nvSpPr>
        <xdr:cNvPr id="5581" name="Line 11"/>
        <xdr:cNvSpPr>
          <a:spLocks noChangeShapeType="1"/>
        </xdr:cNvSpPr>
      </xdr:nvSpPr>
      <xdr:spPr bwMode="auto">
        <a:xfrm flipH="1">
          <a:off x="2524125" y="2933700"/>
          <a:ext cx="228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57150</xdr:rowOff>
    </xdr:from>
    <xdr:to>
      <xdr:col>6</xdr:col>
      <xdr:colOff>0</xdr:colOff>
      <xdr:row>16</xdr:row>
      <xdr:rowOff>57150</xdr:rowOff>
    </xdr:to>
    <xdr:sp macro="" textlink="">
      <xdr:nvSpPr>
        <xdr:cNvPr id="5582" name="Line 12"/>
        <xdr:cNvSpPr>
          <a:spLocks noChangeShapeType="1"/>
        </xdr:cNvSpPr>
      </xdr:nvSpPr>
      <xdr:spPr bwMode="auto">
        <a:xfrm>
          <a:off x="2514600" y="2838450"/>
          <a:ext cx="2381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25</xdr:row>
      <xdr:rowOff>152400</xdr:rowOff>
    </xdr:from>
    <xdr:to>
      <xdr:col>15</xdr:col>
      <xdr:colOff>0</xdr:colOff>
      <xdr:row>25</xdr:row>
      <xdr:rowOff>152400</xdr:rowOff>
    </xdr:to>
    <xdr:sp macro="" textlink="">
      <xdr:nvSpPr>
        <xdr:cNvPr id="5583" name="Line 13"/>
        <xdr:cNvSpPr>
          <a:spLocks noChangeShapeType="1"/>
        </xdr:cNvSpPr>
      </xdr:nvSpPr>
      <xdr:spPr bwMode="auto">
        <a:xfrm>
          <a:off x="7696200" y="4733925"/>
          <a:ext cx="190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25</xdr:row>
      <xdr:rowOff>47625</xdr:rowOff>
    </xdr:from>
    <xdr:to>
      <xdr:col>15</xdr:col>
      <xdr:colOff>0</xdr:colOff>
      <xdr:row>25</xdr:row>
      <xdr:rowOff>47625</xdr:rowOff>
    </xdr:to>
    <xdr:sp macro="" textlink="">
      <xdr:nvSpPr>
        <xdr:cNvPr id="5584" name="Line 14"/>
        <xdr:cNvSpPr>
          <a:spLocks noChangeShapeType="1"/>
        </xdr:cNvSpPr>
      </xdr:nvSpPr>
      <xdr:spPr bwMode="auto">
        <a:xfrm flipH="1">
          <a:off x="7696200" y="4629150"/>
          <a:ext cx="190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20</xdr:row>
      <xdr:rowOff>9525</xdr:rowOff>
    </xdr:from>
    <xdr:to>
      <xdr:col>5</xdr:col>
      <xdr:colOff>95250</xdr:colOff>
      <xdr:row>20</xdr:row>
      <xdr:rowOff>9525</xdr:rowOff>
    </xdr:to>
    <xdr:sp macro="" textlink="">
      <xdr:nvSpPr>
        <xdr:cNvPr id="5585" name="Line 15"/>
        <xdr:cNvSpPr>
          <a:spLocks noChangeShapeType="1"/>
        </xdr:cNvSpPr>
      </xdr:nvSpPr>
      <xdr:spPr bwMode="auto">
        <a:xfrm flipV="1">
          <a:off x="2524125" y="3590925"/>
          <a:ext cx="857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20</xdr:row>
      <xdr:rowOff>114300</xdr:rowOff>
    </xdr:from>
    <xdr:to>
      <xdr:col>6</xdr:col>
      <xdr:colOff>438150</xdr:colOff>
      <xdr:row>20</xdr:row>
      <xdr:rowOff>114300</xdr:rowOff>
    </xdr:to>
    <xdr:sp macro="" textlink="">
      <xdr:nvSpPr>
        <xdr:cNvPr id="5586" name="Line 16"/>
        <xdr:cNvSpPr>
          <a:spLocks noChangeShapeType="1"/>
        </xdr:cNvSpPr>
      </xdr:nvSpPr>
      <xdr:spPr bwMode="auto">
        <a:xfrm flipV="1">
          <a:off x="2619375" y="3695700"/>
          <a:ext cx="571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438150</xdr:colOff>
      <xdr:row>18</xdr:row>
      <xdr:rowOff>9525</xdr:rowOff>
    </xdr:from>
    <xdr:to>
      <xdr:col>6</xdr:col>
      <xdr:colOff>438150</xdr:colOff>
      <xdr:row>20</xdr:row>
      <xdr:rowOff>133350</xdr:rowOff>
    </xdr:to>
    <xdr:sp macro="" textlink="">
      <xdr:nvSpPr>
        <xdr:cNvPr id="5587" name="Line 17"/>
        <xdr:cNvSpPr>
          <a:spLocks noChangeShapeType="1"/>
        </xdr:cNvSpPr>
      </xdr:nvSpPr>
      <xdr:spPr bwMode="auto">
        <a:xfrm flipV="1">
          <a:off x="3190875" y="3190875"/>
          <a:ext cx="0" cy="523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590550</xdr:colOff>
      <xdr:row>18</xdr:row>
      <xdr:rowOff>0</xdr:rowOff>
    </xdr:from>
    <xdr:to>
      <xdr:col>6</xdr:col>
      <xdr:colOff>590550</xdr:colOff>
      <xdr:row>20</xdr:row>
      <xdr:rowOff>180975</xdr:rowOff>
    </xdr:to>
    <xdr:sp macro="" textlink="">
      <xdr:nvSpPr>
        <xdr:cNvPr id="5588" name="Line 18"/>
        <xdr:cNvSpPr>
          <a:spLocks noChangeShapeType="1"/>
        </xdr:cNvSpPr>
      </xdr:nvSpPr>
      <xdr:spPr bwMode="auto">
        <a:xfrm flipH="1">
          <a:off x="3343275" y="3181350"/>
          <a:ext cx="0" cy="5810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1066800</xdr:colOff>
      <xdr:row>23</xdr:row>
      <xdr:rowOff>9525</xdr:rowOff>
    </xdr:from>
    <xdr:to>
      <xdr:col>5</xdr:col>
      <xdr:colOff>95250</xdr:colOff>
      <xdr:row>23</xdr:row>
      <xdr:rowOff>9525</xdr:rowOff>
    </xdr:to>
    <xdr:sp macro="" textlink="">
      <xdr:nvSpPr>
        <xdr:cNvPr id="5589" name="Line 19"/>
        <xdr:cNvSpPr>
          <a:spLocks noChangeShapeType="1"/>
        </xdr:cNvSpPr>
      </xdr:nvSpPr>
      <xdr:spPr bwMode="auto">
        <a:xfrm>
          <a:off x="2514600" y="4191000"/>
          <a:ext cx="95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20</xdr:row>
      <xdr:rowOff>9525</xdr:rowOff>
    </xdr:from>
    <xdr:to>
      <xdr:col>5</xdr:col>
      <xdr:colOff>95250</xdr:colOff>
      <xdr:row>23</xdr:row>
      <xdr:rowOff>19050</xdr:rowOff>
    </xdr:to>
    <xdr:sp macro="" textlink="">
      <xdr:nvSpPr>
        <xdr:cNvPr id="5590" name="Line 20"/>
        <xdr:cNvSpPr>
          <a:spLocks noChangeShapeType="1"/>
        </xdr:cNvSpPr>
      </xdr:nvSpPr>
      <xdr:spPr bwMode="auto">
        <a:xfrm>
          <a:off x="2609850" y="3590925"/>
          <a:ext cx="0" cy="609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85725</xdr:rowOff>
    </xdr:from>
    <xdr:to>
      <xdr:col>6</xdr:col>
      <xdr:colOff>9525</xdr:colOff>
      <xdr:row>22</xdr:row>
      <xdr:rowOff>85725</xdr:rowOff>
    </xdr:to>
    <xdr:sp macro="" textlink="">
      <xdr:nvSpPr>
        <xdr:cNvPr id="5591" name="Line 21"/>
        <xdr:cNvSpPr>
          <a:spLocks noChangeShapeType="1"/>
        </xdr:cNvSpPr>
      </xdr:nvSpPr>
      <xdr:spPr bwMode="auto">
        <a:xfrm>
          <a:off x="2609850" y="406717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95250</xdr:rowOff>
    </xdr:from>
    <xdr:to>
      <xdr:col>15</xdr:col>
      <xdr:colOff>0</xdr:colOff>
      <xdr:row>22</xdr:row>
      <xdr:rowOff>95250</xdr:rowOff>
    </xdr:to>
    <xdr:sp macro="" textlink="">
      <xdr:nvSpPr>
        <xdr:cNvPr id="5592" name="Line 22"/>
        <xdr:cNvSpPr>
          <a:spLocks noChangeShapeType="1"/>
        </xdr:cNvSpPr>
      </xdr:nvSpPr>
      <xdr:spPr bwMode="auto">
        <a:xfrm>
          <a:off x="5476875" y="4076700"/>
          <a:ext cx="2409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22</xdr:row>
      <xdr:rowOff>0</xdr:rowOff>
    </xdr:from>
    <xdr:to>
      <xdr:col>12</xdr:col>
      <xdr:colOff>571500</xdr:colOff>
      <xdr:row>22</xdr:row>
      <xdr:rowOff>0</xdr:rowOff>
    </xdr:to>
    <xdr:sp macro="" textlink="">
      <xdr:nvSpPr>
        <xdr:cNvPr id="5593" name="Line 23"/>
        <xdr:cNvSpPr>
          <a:spLocks noChangeShapeType="1"/>
        </xdr:cNvSpPr>
      </xdr:nvSpPr>
      <xdr:spPr bwMode="auto">
        <a:xfrm>
          <a:off x="5486400" y="3981450"/>
          <a:ext cx="819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561975</xdr:colOff>
      <xdr:row>21</xdr:row>
      <xdr:rowOff>9525</xdr:rowOff>
    </xdr:from>
    <xdr:to>
      <xdr:col>12</xdr:col>
      <xdr:colOff>561975</xdr:colOff>
      <xdr:row>21</xdr:row>
      <xdr:rowOff>190500</xdr:rowOff>
    </xdr:to>
    <xdr:sp macro="" textlink="">
      <xdr:nvSpPr>
        <xdr:cNvPr id="5594" name="Line 24"/>
        <xdr:cNvSpPr>
          <a:spLocks noChangeShapeType="1"/>
        </xdr:cNvSpPr>
      </xdr:nvSpPr>
      <xdr:spPr bwMode="auto">
        <a:xfrm flipH="1" flipV="1">
          <a:off x="6296025" y="3790950"/>
          <a:ext cx="0" cy="1809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11</xdr:row>
      <xdr:rowOff>190500</xdr:rowOff>
    </xdr:from>
    <xdr:to>
      <xdr:col>12</xdr:col>
      <xdr:colOff>561975</xdr:colOff>
      <xdr:row>19</xdr:row>
      <xdr:rowOff>9525</xdr:rowOff>
    </xdr:to>
    <xdr:sp macro="" textlink="">
      <xdr:nvSpPr>
        <xdr:cNvPr id="5595" name="Line 25"/>
        <xdr:cNvSpPr>
          <a:spLocks noChangeShapeType="1"/>
        </xdr:cNvSpPr>
      </xdr:nvSpPr>
      <xdr:spPr bwMode="auto">
        <a:xfrm flipH="1" flipV="1">
          <a:off x="6296025" y="2181225"/>
          <a:ext cx="0" cy="12096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438150</xdr:colOff>
      <xdr:row>12</xdr:row>
      <xdr:rowOff>9525</xdr:rowOff>
    </xdr:from>
    <xdr:to>
      <xdr:col>18</xdr:col>
      <xdr:colOff>438150</xdr:colOff>
      <xdr:row>16</xdr:row>
      <xdr:rowOff>9525</xdr:rowOff>
    </xdr:to>
    <xdr:sp macro="" textlink="">
      <xdr:nvSpPr>
        <xdr:cNvPr id="5596" name="Line 26"/>
        <xdr:cNvSpPr>
          <a:spLocks noChangeShapeType="1"/>
        </xdr:cNvSpPr>
      </xdr:nvSpPr>
      <xdr:spPr bwMode="auto">
        <a:xfrm flipH="1" flipV="1">
          <a:off x="10334625" y="2200275"/>
          <a:ext cx="0" cy="590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600075</xdr:colOff>
      <xdr:row>12</xdr:row>
      <xdr:rowOff>0</xdr:rowOff>
    </xdr:from>
    <xdr:to>
      <xdr:col>18</xdr:col>
      <xdr:colOff>600075</xdr:colOff>
      <xdr:row>15</xdr:row>
      <xdr:rowOff>190500</xdr:rowOff>
    </xdr:to>
    <xdr:sp macro="" textlink="">
      <xdr:nvSpPr>
        <xdr:cNvPr id="5597" name="Line 27"/>
        <xdr:cNvSpPr>
          <a:spLocks noChangeShapeType="1"/>
        </xdr:cNvSpPr>
      </xdr:nvSpPr>
      <xdr:spPr bwMode="auto">
        <a:xfrm>
          <a:off x="10496550" y="21907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4</xdr:row>
      <xdr:rowOff>104775</xdr:rowOff>
    </xdr:from>
    <xdr:to>
      <xdr:col>8</xdr:col>
      <xdr:colOff>333375</xdr:colOff>
      <xdr:row>8</xdr:row>
      <xdr:rowOff>180975</xdr:rowOff>
    </xdr:to>
    <xdr:sp macro="" textlink="">
      <xdr:nvSpPr>
        <xdr:cNvPr id="5598" name="Line 28"/>
        <xdr:cNvSpPr>
          <a:spLocks noChangeShapeType="1"/>
        </xdr:cNvSpPr>
      </xdr:nvSpPr>
      <xdr:spPr bwMode="auto">
        <a:xfrm flipV="1">
          <a:off x="5010150" y="904875"/>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4</xdr:row>
      <xdr:rowOff>104775</xdr:rowOff>
    </xdr:from>
    <xdr:to>
      <xdr:col>8</xdr:col>
      <xdr:colOff>323850</xdr:colOff>
      <xdr:row>4</xdr:row>
      <xdr:rowOff>104775</xdr:rowOff>
    </xdr:to>
    <xdr:sp macro="" textlink="">
      <xdr:nvSpPr>
        <xdr:cNvPr id="5599" name="Line 29"/>
        <xdr:cNvSpPr>
          <a:spLocks noChangeShapeType="1"/>
        </xdr:cNvSpPr>
      </xdr:nvSpPr>
      <xdr:spPr bwMode="auto">
        <a:xfrm flipH="1" flipV="1">
          <a:off x="3762375" y="904875"/>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457200</xdr:colOff>
      <xdr:row>12</xdr:row>
      <xdr:rowOff>0</xdr:rowOff>
    </xdr:from>
    <xdr:to>
      <xdr:col>13</xdr:col>
      <xdr:colOff>457200</xdr:colOff>
      <xdr:row>16</xdr:row>
      <xdr:rowOff>190500</xdr:rowOff>
    </xdr:to>
    <xdr:sp macro="" textlink="">
      <xdr:nvSpPr>
        <xdr:cNvPr id="5600" name="Line 30"/>
        <xdr:cNvSpPr>
          <a:spLocks noChangeShapeType="1"/>
        </xdr:cNvSpPr>
      </xdr:nvSpPr>
      <xdr:spPr bwMode="auto">
        <a:xfrm flipH="1">
          <a:off x="7381875" y="2190750"/>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466725</xdr:colOff>
      <xdr:row>17</xdr:row>
      <xdr:rowOff>0</xdr:rowOff>
    </xdr:from>
    <xdr:to>
      <xdr:col>15</xdr:col>
      <xdr:colOff>0</xdr:colOff>
      <xdr:row>17</xdr:row>
      <xdr:rowOff>0</xdr:rowOff>
    </xdr:to>
    <xdr:sp macro="" textlink="">
      <xdr:nvSpPr>
        <xdr:cNvPr id="5601" name="Line 31"/>
        <xdr:cNvSpPr>
          <a:spLocks noChangeShapeType="1"/>
        </xdr:cNvSpPr>
      </xdr:nvSpPr>
      <xdr:spPr bwMode="auto">
        <a:xfrm>
          <a:off x="7391400" y="298132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9525</xdr:rowOff>
    </xdr:from>
    <xdr:to>
      <xdr:col>5</xdr:col>
      <xdr:colOff>142875</xdr:colOff>
      <xdr:row>29</xdr:row>
      <xdr:rowOff>9525</xdr:rowOff>
    </xdr:to>
    <xdr:sp macro="" textlink="">
      <xdr:nvSpPr>
        <xdr:cNvPr id="5602" name="Line 32"/>
        <xdr:cNvSpPr>
          <a:spLocks noChangeShapeType="1"/>
        </xdr:cNvSpPr>
      </xdr:nvSpPr>
      <xdr:spPr bwMode="auto">
        <a:xfrm>
          <a:off x="2514600" y="5391150"/>
          <a:ext cx="142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29</xdr:row>
      <xdr:rowOff>19050</xdr:rowOff>
    </xdr:from>
    <xdr:to>
      <xdr:col>5</xdr:col>
      <xdr:colOff>133350</xdr:colOff>
      <xdr:row>33</xdr:row>
      <xdr:rowOff>9525</xdr:rowOff>
    </xdr:to>
    <xdr:sp macro="" textlink="">
      <xdr:nvSpPr>
        <xdr:cNvPr id="5603" name="Line 33"/>
        <xdr:cNvSpPr>
          <a:spLocks noChangeShapeType="1"/>
        </xdr:cNvSpPr>
      </xdr:nvSpPr>
      <xdr:spPr bwMode="auto">
        <a:xfrm>
          <a:off x="2647950" y="540067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33</xdr:row>
      <xdr:rowOff>9525</xdr:rowOff>
    </xdr:from>
    <xdr:to>
      <xdr:col>16</xdr:col>
      <xdr:colOff>457200</xdr:colOff>
      <xdr:row>33</xdr:row>
      <xdr:rowOff>9525</xdr:rowOff>
    </xdr:to>
    <xdr:sp macro="" textlink="">
      <xdr:nvSpPr>
        <xdr:cNvPr id="5604" name="Line 34"/>
        <xdr:cNvSpPr>
          <a:spLocks noChangeShapeType="1"/>
        </xdr:cNvSpPr>
      </xdr:nvSpPr>
      <xdr:spPr bwMode="auto">
        <a:xfrm flipV="1">
          <a:off x="2638425" y="6191250"/>
          <a:ext cx="6743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447675</xdr:colOff>
      <xdr:row>29</xdr:row>
      <xdr:rowOff>0</xdr:rowOff>
    </xdr:from>
    <xdr:to>
      <xdr:col>16</xdr:col>
      <xdr:colOff>447675</xdr:colOff>
      <xdr:row>33</xdr:row>
      <xdr:rowOff>0</xdr:rowOff>
    </xdr:to>
    <xdr:sp macro="" textlink="">
      <xdr:nvSpPr>
        <xdr:cNvPr id="5605" name="Line 35"/>
        <xdr:cNvSpPr>
          <a:spLocks noChangeShapeType="1"/>
        </xdr:cNvSpPr>
      </xdr:nvSpPr>
      <xdr:spPr bwMode="auto">
        <a:xfrm>
          <a:off x="9372600" y="5381625"/>
          <a:ext cx="0" cy="8001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27</xdr:row>
      <xdr:rowOff>0</xdr:rowOff>
    </xdr:from>
    <xdr:to>
      <xdr:col>22</xdr:col>
      <xdr:colOff>0</xdr:colOff>
      <xdr:row>27</xdr:row>
      <xdr:rowOff>0</xdr:rowOff>
    </xdr:to>
    <xdr:sp macro="" textlink="">
      <xdr:nvSpPr>
        <xdr:cNvPr id="5606" name="Line 36"/>
        <xdr:cNvSpPr>
          <a:spLocks noChangeShapeType="1"/>
        </xdr:cNvSpPr>
      </xdr:nvSpPr>
      <xdr:spPr bwMode="auto">
        <a:xfrm>
          <a:off x="9782175" y="4981575"/>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466725</xdr:colOff>
      <xdr:row>11</xdr:row>
      <xdr:rowOff>190500</xdr:rowOff>
    </xdr:from>
    <xdr:to>
      <xdr:col>16</xdr:col>
      <xdr:colOff>466725</xdr:colOff>
      <xdr:row>18</xdr:row>
      <xdr:rowOff>95250</xdr:rowOff>
    </xdr:to>
    <xdr:sp macro="" textlink="">
      <xdr:nvSpPr>
        <xdr:cNvPr id="5607" name="Line 37"/>
        <xdr:cNvSpPr>
          <a:spLocks noChangeShapeType="1"/>
        </xdr:cNvSpPr>
      </xdr:nvSpPr>
      <xdr:spPr bwMode="auto">
        <a:xfrm>
          <a:off x="9391650" y="2181225"/>
          <a:ext cx="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476250</xdr:colOff>
      <xdr:row>18</xdr:row>
      <xdr:rowOff>95250</xdr:rowOff>
    </xdr:from>
    <xdr:to>
      <xdr:col>18</xdr:col>
      <xdr:colOff>714375</xdr:colOff>
      <xdr:row>18</xdr:row>
      <xdr:rowOff>95250</xdr:rowOff>
    </xdr:to>
    <xdr:sp macro="" textlink="">
      <xdr:nvSpPr>
        <xdr:cNvPr id="5608" name="Line 38"/>
        <xdr:cNvSpPr>
          <a:spLocks noChangeShapeType="1"/>
        </xdr:cNvSpPr>
      </xdr:nvSpPr>
      <xdr:spPr bwMode="auto">
        <a:xfrm>
          <a:off x="9401175" y="3276600"/>
          <a:ext cx="1209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714375</xdr:colOff>
      <xdr:row>18</xdr:row>
      <xdr:rowOff>114300</xdr:rowOff>
    </xdr:from>
    <xdr:to>
      <xdr:col>18</xdr:col>
      <xdr:colOff>714375</xdr:colOff>
      <xdr:row>33</xdr:row>
      <xdr:rowOff>0</xdr:rowOff>
    </xdr:to>
    <xdr:sp macro="" textlink="">
      <xdr:nvSpPr>
        <xdr:cNvPr id="5609" name="Line 39"/>
        <xdr:cNvSpPr>
          <a:spLocks noChangeShapeType="1"/>
        </xdr:cNvSpPr>
      </xdr:nvSpPr>
      <xdr:spPr bwMode="auto">
        <a:xfrm flipH="1">
          <a:off x="10610850" y="3295650"/>
          <a:ext cx="0" cy="2886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723900</xdr:colOff>
      <xdr:row>33</xdr:row>
      <xdr:rowOff>0</xdr:rowOff>
    </xdr:from>
    <xdr:to>
      <xdr:col>21</xdr:col>
      <xdr:colOff>9525</xdr:colOff>
      <xdr:row>33</xdr:row>
      <xdr:rowOff>0</xdr:rowOff>
    </xdr:to>
    <xdr:sp macro="" textlink="">
      <xdr:nvSpPr>
        <xdr:cNvPr id="5610" name="Line 40"/>
        <xdr:cNvSpPr>
          <a:spLocks noChangeShapeType="1"/>
        </xdr:cNvSpPr>
      </xdr:nvSpPr>
      <xdr:spPr bwMode="auto">
        <a:xfrm>
          <a:off x="10620375" y="61817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438150</xdr:colOff>
      <xdr:row>30</xdr:row>
      <xdr:rowOff>123825</xdr:rowOff>
    </xdr:from>
    <xdr:to>
      <xdr:col>20</xdr:col>
      <xdr:colOff>0</xdr:colOff>
      <xdr:row>30</xdr:row>
      <xdr:rowOff>123825</xdr:rowOff>
    </xdr:to>
    <xdr:sp macro="" textlink="">
      <xdr:nvSpPr>
        <xdr:cNvPr id="5611" name="Line 41"/>
        <xdr:cNvSpPr>
          <a:spLocks noChangeShapeType="1"/>
        </xdr:cNvSpPr>
      </xdr:nvSpPr>
      <xdr:spPr bwMode="auto">
        <a:xfrm flipV="1">
          <a:off x="9363075" y="5705475"/>
          <a:ext cx="1543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25</xdr:row>
      <xdr:rowOff>0</xdr:rowOff>
    </xdr:from>
    <xdr:to>
      <xdr:col>20</xdr:col>
      <xdr:colOff>0</xdr:colOff>
      <xdr:row>30</xdr:row>
      <xdr:rowOff>142875</xdr:rowOff>
    </xdr:to>
    <xdr:sp macro="" textlink="">
      <xdr:nvSpPr>
        <xdr:cNvPr id="5612" name="Line 42"/>
        <xdr:cNvSpPr>
          <a:spLocks noChangeShapeType="1"/>
        </xdr:cNvSpPr>
      </xdr:nvSpPr>
      <xdr:spPr bwMode="auto">
        <a:xfrm flipV="1">
          <a:off x="10906125" y="4581525"/>
          <a:ext cx="0" cy="1143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25</xdr:row>
      <xdr:rowOff>9525</xdr:rowOff>
    </xdr:from>
    <xdr:to>
      <xdr:col>22</xdr:col>
      <xdr:colOff>1152525</xdr:colOff>
      <xdr:row>25</xdr:row>
      <xdr:rowOff>9525</xdr:rowOff>
    </xdr:to>
    <xdr:sp macro="" textlink="">
      <xdr:nvSpPr>
        <xdr:cNvPr id="5613" name="Line 43"/>
        <xdr:cNvSpPr>
          <a:spLocks noChangeShapeType="1"/>
        </xdr:cNvSpPr>
      </xdr:nvSpPr>
      <xdr:spPr bwMode="auto">
        <a:xfrm flipV="1">
          <a:off x="10896600" y="4591050"/>
          <a:ext cx="14859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1162050</xdr:colOff>
      <xdr:row>24</xdr:row>
      <xdr:rowOff>9525</xdr:rowOff>
    </xdr:from>
    <xdr:to>
      <xdr:col>22</xdr:col>
      <xdr:colOff>1162050</xdr:colOff>
      <xdr:row>25</xdr:row>
      <xdr:rowOff>19050</xdr:rowOff>
    </xdr:to>
    <xdr:sp macro="" textlink="">
      <xdr:nvSpPr>
        <xdr:cNvPr id="5614" name="Line 44"/>
        <xdr:cNvSpPr>
          <a:spLocks noChangeShapeType="1"/>
        </xdr:cNvSpPr>
      </xdr:nvSpPr>
      <xdr:spPr bwMode="auto">
        <a:xfrm flipV="1">
          <a:off x="12392025" y="4391025"/>
          <a:ext cx="0" cy="209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600075</xdr:colOff>
      <xdr:row>5</xdr:row>
      <xdr:rowOff>9525</xdr:rowOff>
    </xdr:from>
    <xdr:to>
      <xdr:col>6</xdr:col>
      <xdr:colOff>600075</xdr:colOff>
      <xdr:row>9</xdr:row>
      <xdr:rowOff>9525</xdr:rowOff>
    </xdr:to>
    <xdr:sp macro="" textlink="">
      <xdr:nvSpPr>
        <xdr:cNvPr id="5615" name="Line 45"/>
        <xdr:cNvSpPr>
          <a:spLocks noChangeShapeType="1"/>
        </xdr:cNvSpPr>
      </xdr:nvSpPr>
      <xdr:spPr bwMode="auto">
        <a:xfrm>
          <a:off x="3352800" y="1009650"/>
          <a:ext cx="0" cy="590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5</xdr:row>
      <xdr:rowOff>9525</xdr:rowOff>
    </xdr:from>
    <xdr:to>
      <xdr:col>6</xdr:col>
      <xdr:colOff>438150</xdr:colOff>
      <xdr:row>8</xdr:row>
      <xdr:rowOff>190500</xdr:rowOff>
    </xdr:to>
    <xdr:sp macro="" textlink="">
      <xdr:nvSpPr>
        <xdr:cNvPr id="5616" name="Line 46"/>
        <xdr:cNvSpPr>
          <a:spLocks noChangeShapeType="1"/>
        </xdr:cNvSpPr>
      </xdr:nvSpPr>
      <xdr:spPr bwMode="auto">
        <a:xfrm flipV="1">
          <a:off x="3190875" y="1009650"/>
          <a:ext cx="0" cy="571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10</xdr:row>
      <xdr:rowOff>28575</xdr:rowOff>
    </xdr:from>
    <xdr:to>
      <xdr:col>7</xdr:col>
      <xdr:colOff>914400</xdr:colOff>
      <xdr:row>10</xdr:row>
      <xdr:rowOff>28575</xdr:rowOff>
    </xdr:to>
    <xdr:sp macro="" textlink="">
      <xdr:nvSpPr>
        <xdr:cNvPr id="5617" name="Line 47"/>
        <xdr:cNvSpPr>
          <a:spLocks noChangeShapeType="1"/>
        </xdr:cNvSpPr>
      </xdr:nvSpPr>
      <xdr:spPr bwMode="auto">
        <a:xfrm>
          <a:off x="3771900" y="1819275"/>
          <a:ext cx="895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10</xdr:row>
      <xdr:rowOff>161925</xdr:rowOff>
    </xdr:from>
    <xdr:to>
      <xdr:col>7</xdr:col>
      <xdr:colOff>914400</xdr:colOff>
      <xdr:row>10</xdr:row>
      <xdr:rowOff>161925</xdr:rowOff>
    </xdr:to>
    <xdr:sp macro="" textlink="">
      <xdr:nvSpPr>
        <xdr:cNvPr id="5618" name="Line 48"/>
        <xdr:cNvSpPr>
          <a:spLocks noChangeShapeType="1"/>
        </xdr:cNvSpPr>
      </xdr:nvSpPr>
      <xdr:spPr bwMode="auto">
        <a:xfrm flipH="1">
          <a:off x="3752850" y="1952625"/>
          <a:ext cx="914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323850</xdr:colOff>
      <xdr:row>23</xdr:row>
      <xdr:rowOff>114300</xdr:rowOff>
    </xdr:from>
    <xdr:to>
      <xdr:col>22</xdr:col>
      <xdr:colOff>0</xdr:colOff>
      <xdr:row>23</xdr:row>
      <xdr:rowOff>114300</xdr:rowOff>
    </xdr:to>
    <xdr:sp macro="" textlink="">
      <xdr:nvSpPr>
        <xdr:cNvPr id="5619" name="Line 49"/>
        <xdr:cNvSpPr>
          <a:spLocks noChangeShapeType="1"/>
        </xdr:cNvSpPr>
      </xdr:nvSpPr>
      <xdr:spPr bwMode="auto">
        <a:xfrm>
          <a:off x="10220325" y="4295775"/>
          <a:ext cx="10096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638175</xdr:colOff>
      <xdr:row>12</xdr:row>
      <xdr:rowOff>0</xdr:rowOff>
    </xdr:from>
    <xdr:to>
      <xdr:col>18</xdr:col>
      <xdr:colOff>314325</xdr:colOff>
      <xdr:row>23</xdr:row>
      <xdr:rowOff>123825</xdr:rowOff>
    </xdr:to>
    <xdr:sp macro="" textlink="">
      <xdr:nvSpPr>
        <xdr:cNvPr id="5620" name="Line 50"/>
        <xdr:cNvSpPr>
          <a:spLocks noChangeShapeType="1"/>
        </xdr:cNvSpPr>
      </xdr:nvSpPr>
      <xdr:spPr bwMode="auto">
        <a:xfrm flipH="1" flipV="1">
          <a:off x="9563100" y="2190750"/>
          <a:ext cx="647700" cy="2114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1000125</xdr:colOff>
      <xdr:row>24</xdr:row>
      <xdr:rowOff>152400</xdr:rowOff>
    </xdr:from>
    <xdr:to>
      <xdr:col>6</xdr:col>
      <xdr:colOff>19050</xdr:colOff>
      <xdr:row>24</xdr:row>
      <xdr:rowOff>152400</xdr:rowOff>
    </xdr:to>
    <xdr:sp macro="" textlink="">
      <xdr:nvSpPr>
        <xdr:cNvPr id="3588" name="Line 3"/>
        <xdr:cNvSpPr>
          <a:spLocks noChangeShapeType="1"/>
        </xdr:cNvSpPr>
      </xdr:nvSpPr>
      <xdr:spPr bwMode="auto">
        <a:xfrm>
          <a:off x="2513542" y="4555067"/>
          <a:ext cx="26775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29</xdr:row>
      <xdr:rowOff>9525</xdr:rowOff>
    </xdr:from>
    <xdr:to>
      <xdr:col>6</xdr:col>
      <xdr:colOff>571500</xdr:colOff>
      <xdr:row>30</xdr:row>
      <xdr:rowOff>9525</xdr:rowOff>
    </xdr:to>
    <xdr:sp macro="" textlink="">
      <xdr:nvSpPr>
        <xdr:cNvPr id="3589" name="Line 4"/>
        <xdr:cNvSpPr>
          <a:spLocks noChangeShapeType="1"/>
        </xdr:cNvSpPr>
      </xdr:nvSpPr>
      <xdr:spPr bwMode="auto">
        <a:xfrm>
          <a:off x="3324225" y="5391150"/>
          <a:ext cx="0" cy="2000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419100</xdr:colOff>
      <xdr:row>29</xdr:row>
      <xdr:rowOff>9525</xdr:rowOff>
    </xdr:from>
    <xdr:to>
      <xdr:col>6</xdr:col>
      <xdr:colOff>419100</xdr:colOff>
      <xdr:row>30</xdr:row>
      <xdr:rowOff>0</xdr:rowOff>
    </xdr:to>
    <xdr:sp macro="" textlink="">
      <xdr:nvSpPr>
        <xdr:cNvPr id="3590" name="Line 5"/>
        <xdr:cNvSpPr>
          <a:spLocks noChangeShapeType="1"/>
        </xdr:cNvSpPr>
      </xdr:nvSpPr>
      <xdr:spPr bwMode="auto">
        <a:xfrm flipV="1">
          <a:off x="3171825" y="5391150"/>
          <a:ext cx="0" cy="190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9</xdr:row>
      <xdr:rowOff>28575</xdr:rowOff>
    </xdr:from>
    <xdr:to>
      <xdr:col>3</xdr:col>
      <xdr:colOff>0</xdr:colOff>
      <xdr:row>9</xdr:row>
      <xdr:rowOff>28575</xdr:rowOff>
    </xdr:to>
    <xdr:sp macro="" textlink="">
      <xdr:nvSpPr>
        <xdr:cNvPr id="3591" name="Line 53"/>
        <xdr:cNvSpPr>
          <a:spLocks noChangeShapeType="1"/>
        </xdr:cNvSpPr>
      </xdr:nvSpPr>
      <xdr:spPr bwMode="auto">
        <a:xfrm>
          <a:off x="314325" y="1619250"/>
          <a:ext cx="1133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9</xdr:row>
      <xdr:rowOff>161925</xdr:rowOff>
    </xdr:from>
    <xdr:to>
      <xdr:col>2</xdr:col>
      <xdr:colOff>1133475</xdr:colOff>
      <xdr:row>9</xdr:row>
      <xdr:rowOff>161925</xdr:rowOff>
    </xdr:to>
    <xdr:sp macro="" textlink="">
      <xdr:nvSpPr>
        <xdr:cNvPr id="3592" name="Line 54"/>
        <xdr:cNvSpPr>
          <a:spLocks noChangeShapeType="1"/>
        </xdr:cNvSpPr>
      </xdr:nvSpPr>
      <xdr:spPr bwMode="auto">
        <a:xfrm flipH="1">
          <a:off x="295275" y="1752600"/>
          <a:ext cx="11334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xdr:row>
      <xdr:rowOff>114300</xdr:rowOff>
    </xdr:from>
    <xdr:to>
      <xdr:col>8</xdr:col>
      <xdr:colOff>514350</xdr:colOff>
      <xdr:row>2</xdr:row>
      <xdr:rowOff>114300</xdr:rowOff>
    </xdr:to>
    <xdr:sp macro="" textlink="">
      <xdr:nvSpPr>
        <xdr:cNvPr id="3593" name="Line 56"/>
        <xdr:cNvSpPr>
          <a:spLocks noChangeShapeType="1"/>
        </xdr:cNvSpPr>
      </xdr:nvSpPr>
      <xdr:spPr bwMode="auto">
        <a:xfrm flipV="1">
          <a:off x="3762375" y="514350"/>
          <a:ext cx="1352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2</xdr:row>
      <xdr:rowOff>104775</xdr:rowOff>
    </xdr:from>
    <xdr:to>
      <xdr:col>8</xdr:col>
      <xdr:colOff>504825</xdr:colOff>
      <xdr:row>8</xdr:row>
      <xdr:rowOff>9525</xdr:rowOff>
    </xdr:to>
    <xdr:sp macro="" textlink="">
      <xdr:nvSpPr>
        <xdr:cNvPr id="3594" name="Line 57"/>
        <xdr:cNvSpPr>
          <a:spLocks noChangeShapeType="1"/>
        </xdr:cNvSpPr>
      </xdr:nvSpPr>
      <xdr:spPr bwMode="auto">
        <a:xfrm>
          <a:off x="5105400" y="504825"/>
          <a:ext cx="0" cy="895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533400</xdr:colOff>
      <xdr:row>10</xdr:row>
      <xdr:rowOff>190500</xdr:rowOff>
    </xdr:from>
    <xdr:to>
      <xdr:col>6</xdr:col>
      <xdr:colOff>533400</xdr:colOff>
      <xdr:row>13</xdr:row>
      <xdr:rowOff>9525</xdr:rowOff>
    </xdr:to>
    <xdr:sp macro="" textlink="">
      <xdr:nvSpPr>
        <xdr:cNvPr id="3595" name="Line 58"/>
        <xdr:cNvSpPr>
          <a:spLocks noChangeShapeType="1"/>
        </xdr:cNvSpPr>
      </xdr:nvSpPr>
      <xdr:spPr bwMode="auto">
        <a:xfrm>
          <a:off x="3286125" y="1981200"/>
          <a:ext cx="0" cy="209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13</xdr:row>
      <xdr:rowOff>0</xdr:rowOff>
    </xdr:from>
    <xdr:to>
      <xdr:col>6</xdr:col>
      <xdr:colOff>542925</xdr:colOff>
      <xdr:row>13</xdr:row>
      <xdr:rowOff>0</xdr:rowOff>
    </xdr:to>
    <xdr:sp macro="" textlink="">
      <xdr:nvSpPr>
        <xdr:cNvPr id="3596" name="Line 59"/>
        <xdr:cNvSpPr>
          <a:spLocks noChangeShapeType="1"/>
        </xdr:cNvSpPr>
      </xdr:nvSpPr>
      <xdr:spPr bwMode="auto">
        <a:xfrm>
          <a:off x="838200" y="2181225"/>
          <a:ext cx="2457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13</xdr:row>
      <xdr:rowOff>9525</xdr:rowOff>
    </xdr:from>
    <xdr:to>
      <xdr:col>2</xdr:col>
      <xdr:colOff>552450</xdr:colOff>
      <xdr:row>17</xdr:row>
      <xdr:rowOff>190500</xdr:rowOff>
    </xdr:to>
    <xdr:sp macro="" textlink="">
      <xdr:nvSpPr>
        <xdr:cNvPr id="3597" name="Line 60"/>
        <xdr:cNvSpPr>
          <a:spLocks noChangeShapeType="1"/>
        </xdr:cNvSpPr>
      </xdr:nvSpPr>
      <xdr:spPr bwMode="auto">
        <a:xfrm>
          <a:off x="847725" y="2190750"/>
          <a:ext cx="0" cy="9810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15</xdr:row>
      <xdr:rowOff>152400</xdr:rowOff>
    </xdr:from>
    <xdr:to>
      <xdr:col>6</xdr:col>
      <xdr:colOff>0</xdr:colOff>
      <xdr:row>15</xdr:row>
      <xdr:rowOff>152400</xdr:rowOff>
    </xdr:to>
    <xdr:sp macro="" textlink="">
      <xdr:nvSpPr>
        <xdr:cNvPr id="3598" name="Line 63"/>
        <xdr:cNvSpPr>
          <a:spLocks noChangeShapeType="1"/>
        </xdr:cNvSpPr>
      </xdr:nvSpPr>
      <xdr:spPr bwMode="auto">
        <a:xfrm flipH="1">
          <a:off x="2524125" y="2733675"/>
          <a:ext cx="228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57150</xdr:rowOff>
    </xdr:from>
    <xdr:to>
      <xdr:col>6</xdr:col>
      <xdr:colOff>0</xdr:colOff>
      <xdr:row>15</xdr:row>
      <xdr:rowOff>57150</xdr:rowOff>
    </xdr:to>
    <xdr:sp macro="" textlink="">
      <xdr:nvSpPr>
        <xdr:cNvPr id="3599" name="Line 64"/>
        <xdr:cNvSpPr>
          <a:spLocks noChangeShapeType="1"/>
        </xdr:cNvSpPr>
      </xdr:nvSpPr>
      <xdr:spPr bwMode="auto">
        <a:xfrm>
          <a:off x="2514600" y="2638425"/>
          <a:ext cx="2381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152400</xdr:rowOff>
    </xdr:from>
    <xdr:to>
      <xdr:col>15</xdr:col>
      <xdr:colOff>0</xdr:colOff>
      <xdr:row>24</xdr:row>
      <xdr:rowOff>152400</xdr:rowOff>
    </xdr:to>
    <xdr:sp macro="" textlink="">
      <xdr:nvSpPr>
        <xdr:cNvPr id="3600" name="Line 66"/>
        <xdr:cNvSpPr>
          <a:spLocks noChangeShapeType="1"/>
        </xdr:cNvSpPr>
      </xdr:nvSpPr>
      <xdr:spPr bwMode="auto">
        <a:xfrm>
          <a:off x="7753350" y="4533900"/>
          <a:ext cx="190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47625</xdr:rowOff>
    </xdr:from>
    <xdr:to>
      <xdr:col>15</xdr:col>
      <xdr:colOff>0</xdr:colOff>
      <xdr:row>24</xdr:row>
      <xdr:rowOff>47625</xdr:rowOff>
    </xdr:to>
    <xdr:sp macro="" textlink="">
      <xdr:nvSpPr>
        <xdr:cNvPr id="3601" name="Line 67"/>
        <xdr:cNvSpPr>
          <a:spLocks noChangeShapeType="1"/>
        </xdr:cNvSpPr>
      </xdr:nvSpPr>
      <xdr:spPr bwMode="auto">
        <a:xfrm flipH="1">
          <a:off x="7753350" y="4429125"/>
          <a:ext cx="190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19</xdr:row>
      <xdr:rowOff>9525</xdr:rowOff>
    </xdr:from>
    <xdr:to>
      <xdr:col>5</xdr:col>
      <xdr:colOff>95250</xdr:colOff>
      <xdr:row>19</xdr:row>
      <xdr:rowOff>9525</xdr:rowOff>
    </xdr:to>
    <xdr:sp macro="" textlink="">
      <xdr:nvSpPr>
        <xdr:cNvPr id="3602" name="Line 68"/>
        <xdr:cNvSpPr>
          <a:spLocks noChangeShapeType="1"/>
        </xdr:cNvSpPr>
      </xdr:nvSpPr>
      <xdr:spPr bwMode="auto">
        <a:xfrm flipV="1">
          <a:off x="2524125" y="3390900"/>
          <a:ext cx="857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19</xdr:row>
      <xdr:rowOff>114300</xdr:rowOff>
    </xdr:from>
    <xdr:to>
      <xdr:col>6</xdr:col>
      <xdr:colOff>438150</xdr:colOff>
      <xdr:row>19</xdr:row>
      <xdr:rowOff>114300</xdr:rowOff>
    </xdr:to>
    <xdr:sp macro="" textlink="">
      <xdr:nvSpPr>
        <xdr:cNvPr id="3603" name="Line 72"/>
        <xdr:cNvSpPr>
          <a:spLocks noChangeShapeType="1"/>
        </xdr:cNvSpPr>
      </xdr:nvSpPr>
      <xdr:spPr bwMode="auto">
        <a:xfrm flipV="1">
          <a:off x="2619375" y="3495675"/>
          <a:ext cx="571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438150</xdr:colOff>
      <xdr:row>17</xdr:row>
      <xdr:rowOff>9525</xdr:rowOff>
    </xdr:from>
    <xdr:to>
      <xdr:col>6</xdr:col>
      <xdr:colOff>438150</xdr:colOff>
      <xdr:row>19</xdr:row>
      <xdr:rowOff>133350</xdr:rowOff>
    </xdr:to>
    <xdr:sp macro="" textlink="">
      <xdr:nvSpPr>
        <xdr:cNvPr id="3604" name="Line 73"/>
        <xdr:cNvSpPr>
          <a:spLocks noChangeShapeType="1"/>
        </xdr:cNvSpPr>
      </xdr:nvSpPr>
      <xdr:spPr bwMode="auto">
        <a:xfrm flipV="1">
          <a:off x="3190875" y="2990850"/>
          <a:ext cx="0" cy="523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590550</xdr:colOff>
      <xdr:row>17</xdr:row>
      <xdr:rowOff>0</xdr:rowOff>
    </xdr:from>
    <xdr:to>
      <xdr:col>6</xdr:col>
      <xdr:colOff>590550</xdr:colOff>
      <xdr:row>19</xdr:row>
      <xdr:rowOff>180975</xdr:rowOff>
    </xdr:to>
    <xdr:sp macro="" textlink="">
      <xdr:nvSpPr>
        <xdr:cNvPr id="3605" name="Line 74"/>
        <xdr:cNvSpPr>
          <a:spLocks noChangeShapeType="1"/>
        </xdr:cNvSpPr>
      </xdr:nvSpPr>
      <xdr:spPr bwMode="auto">
        <a:xfrm flipH="1">
          <a:off x="3343275" y="2981325"/>
          <a:ext cx="0" cy="5810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1066800</xdr:colOff>
      <xdr:row>22</xdr:row>
      <xdr:rowOff>9525</xdr:rowOff>
    </xdr:from>
    <xdr:to>
      <xdr:col>5</xdr:col>
      <xdr:colOff>95250</xdr:colOff>
      <xdr:row>22</xdr:row>
      <xdr:rowOff>9525</xdr:rowOff>
    </xdr:to>
    <xdr:sp macro="" textlink="">
      <xdr:nvSpPr>
        <xdr:cNvPr id="3606" name="Line 75"/>
        <xdr:cNvSpPr>
          <a:spLocks noChangeShapeType="1"/>
        </xdr:cNvSpPr>
      </xdr:nvSpPr>
      <xdr:spPr bwMode="auto">
        <a:xfrm>
          <a:off x="2514600" y="3990975"/>
          <a:ext cx="95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19</xdr:row>
      <xdr:rowOff>9525</xdr:rowOff>
    </xdr:from>
    <xdr:to>
      <xdr:col>5</xdr:col>
      <xdr:colOff>95250</xdr:colOff>
      <xdr:row>22</xdr:row>
      <xdr:rowOff>19050</xdr:rowOff>
    </xdr:to>
    <xdr:sp macro="" textlink="">
      <xdr:nvSpPr>
        <xdr:cNvPr id="3607" name="Line 76"/>
        <xdr:cNvSpPr>
          <a:spLocks noChangeShapeType="1"/>
        </xdr:cNvSpPr>
      </xdr:nvSpPr>
      <xdr:spPr bwMode="auto">
        <a:xfrm>
          <a:off x="2609850" y="3390900"/>
          <a:ext cx="0" cy="6096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21</xdr:row>
      <xdr:rowOff>85725</xdr:rowOff>
    </xdr:from>
    <xdr:to>
      <xdr:col>6</xdr:col>
      <xdr:colOff>9525</xdr:colOff>
      <xdr:row>21</xdr:row>
      <xdr:rowOff>85725</xdr:rowOff>
    </xdr:to>
    <xdr:sp macro="" textlink="">
      <xdr:nvSpPr>
        <xdr:cNvPr id="3608" name="Line 77"/>
        <xdr:cNvSpPr>
          <a:spLocks noChangeShapeType="1"/>
        </xdr:cNvSpPr>
      </xdr:nvSpPr>
      <xdr:spPr bwMode="auto">
        <a:xfrm>
          <a:off x="2609850" y="38671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95250</xdr:rowOff>
    </xdr:from>
    <xdr:to>
      <xdr:col>15</xdr:col>
      <xdr:colOff>0</xdr:colOff>
      <xdr:row>21</xdr:row>
      <xdr:rowOff>95250</xdr:rowOff>
    </xdr:to>
    <xdr:sp macro="" textlink="">
      <xdr:nvSpPr>
        <xdr:cNvPr id="3609" name="Line 79"/>
        <xdr:cNvSpPr>
          <a:spLocks noChangeShapeType="1"/>
        </xdr:cNvSpPr>
      </xdr:nvSpPr>
      <xdr:spPr bwMode="auto">
        <a:xfrm>
          <a:off x="5448300" y="3876675"/>
          <a:ext cx="2495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21</xdr:row>
      <xdr:rowOff>0</xdr:rowOff>
    </xdr:from>
    <xdr:to>
      <xdr:col>12</xdr:col>
      <xdr:colOff>571500</xdr:colOff>
      <xdr:row>21</xdr:row>
      <xdr:rowOff>0</xdr:rowOff>
    </xdr:to>
    <xdr:sp macro="" textlink="">
      <xdr:nvSpPr>
        <xdr:cNvPr id="3610" name="Line 80"/>
        <xdr:cNvSpPr>
          <a:spLocks noChangeShapeType="1"/>
        </xdr:cNvSpPr>
      </xdr:nvSpPr>
      <xdr:spPr bwMode="auto">
        <a:xfrm>
          <a:off x="5457825" y="3781425"/>
          <a:ext cx="819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561975</xdr:colOff>
      <xdr:row>20</xdr:row>
      <xdr:rowOff>9525</xdr:rowOff>
    </xdr:from>
    <xdr:to>
      <xdr:col>12</xdr:col>
      <xdr:colOff>561975</xdr:colOff>
      <xdr:row>20</xdr:row>
      <xdr:rowOff>190500</xdr:rowOff>
    </xdr:to>
    <xdr:sp macro="" textlink="">
      <xdr:nvSpPr>
        <xdr:cNvPr id="3611" name="Line 81"/>
        <xdr:cNvSpPr>
          <a:spLocks noChangeShapeType="1"/>
        </xdr:cNvSpPr>
      </xdr:nvSpPr>
      <xdr:spPr bwMode="auto">
        <a:xfrm flipH="1" flipV="1">
          <a:off x="6267450" y="3590925"/>
          <a:ext cx="0" cy="1809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10</xdr:row>
      <xdr:rowOff>190500</xdr:rowOff>
    </xdr:from>
    <xdr:to>
      <xdr:col>12</xdr:col>
      <xdr:colOff>561975</xdr:colOff>
      <xdr:row>18</xdr:row>
      <xdr:rowOff>9525</xdr:rowOff>
    </xdr:to>
    <xdr:sp macro="" textlink="">
      <xdr:nvSpPr>
        <xdr:cNvPr id="3612" name="Line 82"/>
        <xdr:cNvSpPr>
          <a:spLocks noChangeShapeType="1"/>
        </xdr:cNvSpPr>
      </xdr:nvSpPr>
      <xdr:spPr bwMode="auto">
        <a:xfrm flipH="1" flipV="1">
          <a:off x="6267450" y="1981200"/>
          <a:ext cx="0" cy="12096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438150</xdr:colOff>
      <xdr:row>11</xdr:row>
      <xdr:rowOff>9525</xdr:rowOff>
    </xdr:from>
    <xdr:to>
      <xdr:col>18</xdr:col>
      <xdr:colOff>438150</xdr:colOff>
      <xdr:row>15</xdr:row>
      <xdr:rowOff>9525</xdr:rowOff>
    </xdr:to>
    <xdr:sp macro="" textlink="">
      <xdr:nvSpPr>
        <xdr:cNvPr id="3613" name="Line 83"/>
        <xdr:cNvSpPr>
          <a:spLocks noChangeShapeType="1"/>
        </xdr:cNvSpPr>
      </xdr:nvSpPr>
      <xdr:spPr bwMode="auto">
        <a:xfrm flipH="1" flipV="1">
          <a:off x="10391775" y="2000250"/>
          <a:ext cx="0" cy="590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600075</xdr:colOff>
      <xdr:row>11</xdr:row>
      <xdr:rowOff>0</xdr:rowOff>
    </xdr:from>
    <xdr:to>
      <xdr:col>18</xdr:col>
      <xdr:colOff>600075</xdr:colOff>
      <xdr:row>14</xdr:row>
      <xdr:rowOff>190500</xdr:rowOff>
    </xdr:to>
    <xdr:sp macro="" textlink="">
      <xdr:nvSpPr>
        <xdr:cNvPr id="3614" name="Line 84"/>
        <xdr:cNvSpPr>
          <a:spLocks noChangeShapeType="1"/>
        </xdr:cNvSpPr>
      </xdr:nvSpPr>
      <xdr:spPr bwMode="auto">
        <a:xfrm>
          <a:off x="10553700" y="199072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3</xdr:row>
      <xdr:rowOff>104775</xdr:rowOff>
    </xdr:from>
    <xdr:to>
      <xdr:col>8</xdr:col>
      <xdr:colOff>333375</xdr:colOff>
      <xdr:row>7</xdr:row>
      <xdr:rowOff>180975</xdr:rowOff>
    </xdr:to>
    <xdr:sp macro="" textlink="">
      <xdr:nvSpPr>
        <xdr:cNvPr id="3615" name="Line 85"/>
        <xdr:cNvSpPr>
          <a:spLocks noChangeShapeType="1"/>
        </xdr:cNvSpPr>
      </xdr:nvSpPr>
      <xdr:spPr bwMode="auto">
        <a:xfrm flipV="1">
          <a:off x="4933950" y="70485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104775</xdr:rowOff>
    </xdr:from>
    <xdr:to>
      <xdr:col>8</xdr:col>
      <xdr:colOff>323850</xdr:colOff>
      <xdr:row>3</xdr:row>
      <xdr:rowOff>104775</xdr:rowOff>
    </xdr:to>
    <xdr:sp macro="" textlink="">
      <xdr:nvSpPr>
        <xdr:cNvPr id="3616" name="Line 86"/>
        <xdr:cNvSpPr>
          <a:spLocks noChangeShapeType="1"/>
        </xdr:cNvSpPr>
      </xdr:nvSpPr>
      <xdr:spPr bwMode="auto">
        <a:xfrm flipH="1" flipV="1">
          <a:off x="3762375" y="70485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457200</xdr:colOff>
      <xdr:row>11</xdr:row>
      <xdr:rowOff>0</xdr:rowOff>
    </xdr:from>
    <xdr:to>
      <xdr:col>13</xdr:col>
      <xdr:colOff>457200</xdr:colOff>
      <xdr:row>15</xdr:row>
      <xdr:rowOff>190500</xdr:rowOff>
    </xdr:to>
    <xdr:sp macro="" textlink="">
      <xdr:nvSpPr>
        <xdr:cNvPr id="3617" name="Line 87"/>
        <xdr:cNvSpPr>
          <a:spLocks noChangeShapeType="1"/>
        </xdr:cNvSpPr>
      </xdr:nvSpPr>
      <xdr:spPr bwMode="auto">
        <a:xfrm flipH="1">
          <a:off x="7353300" y="19907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466725</xdr:colOff>
      <xdr:row>16</xdr:row>
      <xdr:rowOff>0</xdr:rowOff>
    </xdr:from>
    <xdr:to>
      <xdr:col>15</xdr:col>
      <xdr:colOff>0</xdr:colOff>
      <xdr:row>16</xdr:row>
      <xdr:rowOff>0</xdr:rowOff>
    </xdr:to>
    <xdr:sp macro="" textlink="">
      <xdr:nvSpPr>
        <xdr:cNvPr id="3618" name="Line 88"/>
        <xdr:cNvSpPr>
          <a:spLocks noChangeShapeType="1"/>
        </xdr:cNvSpPr>
      </xdr:nvSpPr>
      <xdr:spPr bwMode="auto">
        <a:xfrm>
          <a:off x="7362825" y="27813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9525</xdr:rowOff>
    </xdr:from>
    <xdr:to>
      <xdr:col>5</xdr:col>
      <xdr:colOff>142875</xdr:colOff>
      <xdr:row>28</xdr:row>
      <xdr:rowOff>9525</xdr:rowOff>
    </xdr:to>
    <xdr:sp macro="" textlink="">
      <xdr:nvSpPr>
        <xdr:cNvPr id="3619" name="Line 89"/>
        <xdr:cNvSpPr>
          <a:spLocks noChangeShapeType="1"/>
        </xdr:cNvSpPr>
      </xdr:nvSpPr>
      <xdr:spPr bwMode="auto">
        <a:xfrm>
          <a:off x="2514600" y="5191125"/>
          <a:ext cx="142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28</xdr:row>
      <xdr:rowOff>19050</xdr:rowOff>
    </xdr:from>
    <xdr:to>
      <xdr:col>5</xdr:col>
      <xdr:colOff>133350</xdr:colOff>
      <xdr:row>32</xdr:row>
      <xdr:rowOff>9525</xdr:rowOff>
    </xdr:to>
    <xdr:sp macro="" textlink="">
      <xdr:nvSpPr>
        <xdr:cNvPr id="3620" name="Line 90"/>
        <xdr:cNvSpPr>
          <a:spLocks noChangeShapeType="1"/>
        </xdr:cNvSpPr>
      </xdr:nvSpPr>
      <xdr:spPr bwMode="auto">
        <a:xfrm>
          <a:off x="2647950" y="5200650"/>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32</xdr:row>
      <xdr:rowOff>9525</xdr:rowOff>
    </xdr:from>
    <xdr:to>
      <xdr:col>16</xdr:col>
      <xdr:colOff>457200</xdr:colOff>
      <xdr:row>32</xdr:row>
      <xdr:rowOff>9525</xdr:rowOff>
    </xdr:to>
    <xdr:sp macro="" textlink="">
      <xdr:nvSpPr>
        <xdr:cNvPr id="3621" name="Line 91"/>
        <xdr:cNvSpPr>
          <a:spLocks noChangeShapeType="1"/>
        </xdr:cNvSpPr>
      </xdr:nvSpPr>
      <xdr:spPr bwMode="auto">
        <a:xfrm flipV="1">
          <a:off x="2638425" y="5991225"/>
          <a:ext cx="6800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447675</xdr:colOff>
      <xdr:row>28</xdr:row>
      <xdr:rowOff>0</xdr:rowOff>
    </xdr:from>
    <xdr:to>
      <xdr:col>16</xdr:col>
      <xdr:colOff>447675</xdr:colOff>
      <xdr:row>32</xdr:row>
      <xdr:rowOff>0</xdr:rowOff>
    </xdr:to>
    <xdr:sp macro="" textlink="">
      <xdr:nvSpPr>
        <xdr:cNvPr id="3622" name="Line 92"/>
        <xdr:cNvSpPr>
          <a:spLocks noChangeShapeType="1"/>
        </xdr:cNvSpPr>
      </xdr:nvSpPr>
      <xdr:spPr bwMode="auto">
        <a:xfrm>
          <a:off x="9429750" y="5181600"/>
          <a:ext cx="0" cy="8001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26</xdr:row>
      <xdr:rowOff>0</xdr:rowOff>
    </xdr:from>
    <xdr:to>
      <xdr:col>22</xdr:col>
      <xdr:colOff>0</xdr:colOff>
      <xdr:row>26</xdr:row>
      <xdr:rowOff>0</xdr:rowOff>
    </xdr:to>
    <xdr:sp macro="" textlink="">
      <xdr:nvSpPr>
        <xdr:cNvPr id="3623" name="Line 93"/>
        <xdr:cNvSpPr>
          <a:spLocks noChangeShapeType="1"/>
        </xdr:cNvSpPr>
      </xdr:nvSpPr>
      <xdr:spPr bwMode="auto">
        <a:xfrm>
          <a:off x="9839325" y="478155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466725</xdr:colOff>
      <xdr:row>10</xdr:row>
      <xdr:rowOff>190500</xdr:rowOff>
    </xdr:from>
    <xdr:to>
      <xdr:col>16</xdr:col>
      <xdr:colOff>466725</xdr:colOff>
      <xdr:row>17</xdr:row>
      <xdr:rowOff>95250</xdr:rowOff>
    </xdr:to>
    <xdr:sp macro="" textlink="">
      <xdr:nvSpPr>
        <xdr:cNvPr id="3624" name="Line 94"/>
        <xdr:cNvSpPr>
          <a:spLocks noChangeShapeType="1"/>
        </xdr:cNvSpPr>
      </xdr:nvSpPr>
      <xdr:spPr bwMode="auto">
        <a:xfrm>
          <a:off x="9448800" y="1981200"/>
          <a:ext cx="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476250</xdr:colOff>
      <xdr:row>17</xdr:row>
      <xdr:rowOff>95250</xdr:rowOff>
    </xdr:from>
    <xdr:to>
      <xdr:col>18</xdr:col>
      <xdr:colOff>714375</xdr:colOff>
      <xdr:row>17</xdr:row>
      <xdr:rowOff>95250</xdr:rowOff>
    </xdr:to>
    <xdr:sp macro="" textlink="">
      <xdr:nvSpPr>
        <xdr:cNvPr id="3625" name="Line 95"/>
        <xdr:cNvSpPr>
          <a:spLocks noChangeShapeType="1"/>
        </xdr:cNvSpPr>
      </xdr:nvSpPr>
      <xdr:spPr bwMode="auto">
        <a:xfrm>
          <a:off x="9458325" y="3076575"/>
          <a:ext cx="1209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714375</xdr:colOff>
      <xdr:row>17</xdr:row>
      <xdr:rowOff>114300</xdr:rowOff>
    </xdr:from>
    <xdr:to>
      <xdr:col>18</xdr:col>
      <xdr:colOff>714375</xdr:colOff>
      <xdr:row>32</xdr:row>
      <xdr:rowOff>0</xdr:rowOff>
    </xdr:to>
    <xdr:sp macro="" textlink="">
      <xdr:nvSpPr>
        <xdr:cNvPr id="3626" name="Line 96"/>
        <xdr:cNvSpPr>
          <a:spLocks noChangeShapeType="1"/>
        </xdr:cNvSpPr>
      </xdr:nvSpPr>
      <xdr:spPr bwMode="auto">
        <a:xfrm flipH="1">
          <a:off x="10668000" y="3095625"/>
          <a:ext cx="0" cy="2886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723900</xdr:colOff>
      <xdr:row>32</xdr:row>
      <xdr:rowOff>0</xdr:rowOff>
    </xdr:from>
    <xdr:to>
      <xdr:col>21</xdr:col>
      <xdr:colOff>9525</xdr:colOff>
      <xdr:row>32</xdr:row>
      <xdr:rowOff>0</xdr:rowOff>
    </xdr:to>
    <xdr:sp macro="" textlink="">
      <xdr:nvSpPr>
        <xdr:cNvPr id="3627" name="Line 97"/>
        <xdr:cNvSpPr>
          <a:spLocks noChangeShapeType="1"/>
        </xdr:cNvSpPr>
      </xdr:nvSpPr>
      <xdr:spPr bwMode="auto">
        <a:xfrm>
          <a:off x="10677525" y="59817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438150</xdr:colOff>
      <xdr:row>29</xdr:row>
      <xdr:rowOff>123825</xdr:rowOff>
    </xdr:from>
    <xdr:to>
      <xdr:col>20</xdr:col>
      <xdr:colOff>0</xdr:colOff>
      <xdr:row>29</xdr:row>
      <xdr:rowOff>123825</xdr:rowOff>
    </xdr:to>
    <xdr:sp macro="" textlink="">
      <xdr:nvSpPr>
        <xdr:cNvPr id="3628" name="Line 98"/>
        <xdr:cNvSpPr>
          <a:spLocks noChangeShapeType="1"/>
        </xdr:cNvSpPr>
      </xdr:nvSpPr>
      <xdr:spPr bwMode="auto">
        <a:xfrm flipV="1">
          <a:off x="9420225" y="5505450"/>
          <a:ext cx="1581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0</xdr:rowOff>
    </xdr:from>
    <xdr:to>
      <xdr:col>20</xdr:col>
      <xdr:colOff>0</xdr:colOff>
      <xdr:row>29</xdr:row>
      <xdr:rowOff>142875</xdr:rowOff>
    </xdr:to>
    <xdr:sp macro="" textlink="">
      <xdr:nvSpPr>
        <xdr:cNvPr id="3629" name="Line 99"/>
        <xdr:cNvSpPr>
          <a:spLocks noChangeShapeType="1"/>
        </xdr:cNvSpPr>
      </xdr:nvSpPr>
      <xdr:spPr bwMode="auto">
        <a:xfrm flipV="1">
          <a:off x="11001375" y="4381500"/>
          <a:ext cx="0" cy="11430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24</xdr:row>
      <xdr:rowOff>9525</xdr:rowOff>
    </xdr:from>
    <xdr:to>
      <xdr:col>22</xdr:col>
      <xdr:colOff>1152525</xdr:colOff>
      <xdr:row>24</xdr:row>
      <xdr:rowOff>9525</xdr:rowOff>
    </xdr:to>
    <xdr:sp macro="" textlink="">
      <xdr:nvSpPr>
        <xdr:cNvPr id="3630" name="Line 100"/>
        <xdr:cNvSpPr>
          <a:spLocks noChangeShapeType="1"/>
        </xdr:cNvSpPr>
      </xdr:nvSpPr>
      <xdr:spPr bwMode="auto">
        <a:xfrm flipV="1">
          <a:off x="10991850" y="4391025"/>
          <a:ext cx="14859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1162050</xdr:colOff>
      <xdr:row>23</xdr:row>
      <xdr:rowOff>9525</xdr:rowOff>
    </xdr:from>
    <xdr:to>
      <xdr:col>22</xdr:col>
      <xdr:colOff>1162050</xdr:colOff>
      <xdr:row>24</xdr:row>
      <xdr:rowOff>19050</xdr:rowOff>
    </xdr:to>
    <xdr:sp macro="" textlink="">
      <xdr:nvSpPr>
        <xdr:cNvPr id="3631" name="Line 101"/>
        <xdr:cNvSpPr>
          <a:spLocks noChangeShapeType="1"/>
        </xdr:cNvSpPr>
      </xdr:nvSpPr>
      <xdr:spPr bwMode="auto">
        <a:xfrm flipV="1">
          <a:off x="12487275" y="4191000"/>
          <a:ext cx="0" cy="209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600075</xdr:colOff>
      <xdr:row>4</xdr:row>
      <xdr:rowOff>9525</xdr:rowOff>
    </xdr:from>
    <xdr:to>
      <xdr:col>6</xdr:col>
      <xdr:colOff>600075</xdr:colOff>
      <xdr:row>8</xdr:row>
      <xdr:rowOff>9525</xdr:rowOff>
    </xdr:to>
    <xdr:sp macro="" textlink="">
      <xdr:nvSpPr>
        <xdr:cNvPr id="3632" name="Line 102"/>
        <xdr:cNvSpPr>
          <a:spLocks noChangeShapeType="1"/>
        </xdr:cNvSpPr>
      </xdr:nvSpPr>
      <xdr:spPr bwMode="auto">
        <a:xfrm>
          <a:off x="3352800" y="809625"/>
          <a:ext cx="0" cy="590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4</xdr:row>
      <xdr:rowOff>9525</xdr:rowOff>
    </xdr:from>
    <xdr:to>
      <xdr:col>6</xdr:col>
      <xdr:colOff>438150</xdr:colOff>
      <xdr:row>7</xdr:row>
      <xdr:rowOff>190500</xdr:rowOff>
    </xdr:to>
    <xdr:sp macro="" textlink="">
      <xdr:nvSpPr>
        <xdr:cNvPr id="3633" name="Line 103"/>
        <xdr:cNvSpPr>
          <a:spLocks noChangeShapeType="1"/>
        </xdr:cNvSpPr>
      </xdr:nvSpPr>
      <xdr:spPr bwMode="auto">
        <a:xfrm flipV="1">
          <a:off x="3190875" y="809625"/>
          <a:ext cx="0" cy="571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9</xdr:row>
      <xdr:rowOff>28575</xdr:rowOff>
    </xdr:from>
    <xdr:to>
      <xdr:col>7</xdr:col>
      <xdr:colOff>847725</xdr:colOff>
      <xdr:row>9</xdr:row>
      <xdr:rowOff>28575</xdr:rowOff>
    </xdr:to>
    <xdr:sp macro="" textlink="">
      <xdr:nvSpPr>
        <xdr:cNvPr id="3634" name="Line 104"/>
        <xdr:cNvSpPr>
          <a:spLocks noChangeShapeType="1"/>
        </xdr:cNvSpPr>
      </xdr:nvSpPr>
      <xdr:spPr bwMode="auto">
        <a:xfrm>
          <a:off x="3771900" y="16192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9</xdr:row>
      <xdr:rowOff>161925</xdr:rowOff>
    </xdr:from>
    <xdr:to>
      <xdr:col>7</xdr:col>
      <xdr:colOff>847725</xdr:colOff>
      <xdr:row>9</xdr:row>
      <xdr:rowOff>161925</xdr:rowOff>
    </xdr:to>
    <xdr:sp macro="" textlink="">
      <xdr:nvSpPr>
        <xdr:cNvPr id="3635" name="Line 105"/>
        <xdr:cNvSpPr>
          <a:spLocks noChangeShapeType="1"/>
        </xdr:cNvSpPr>
      </xdr:nvSpPr>
      <xdr:spPr bwMode="auto">
        <a:xfrm flipH="1">
          <a:off x="3752850" y="1752600"/>
          <a:ext cx="8477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323850</xdr:colOff>
      <xdr:row>22</xdr:row>
      <xdr:rowOff>114300</xdr:rowOff>
    </xdr:from>
    <xdr:to>
      <xdr:col>22</xdr:col>
      <xdr:colOff>0</xdr:colOff>
      <xdr:row>22</xdr:row>
      <xdr:rowOff>114300</xdr:rowOff>
    </xdr:to>
    <xdr:sp macro="" textlink="">
      <xdr:nvSpPr>
        <xdr:cNvPr id="3636" name="Line 106"/>
        <xdr:cNvSpPr>
          <a:spLocks noChangeShapeType="1"/>
        </xdr:cNvSpPr>
      </xdr:nvSpPr>
      <xdr:spPr bwMode="auto">
        <a:xfrm>
          <a:off x="10277475" y="4095750"/>
          <a:ext cx="1047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638175</xdr:colOff>
      <xdr:row>11</xdr:row>
      <xdr:rowOff>0</xdr:rowOff>
    </xdr:from>
    <xdr:to>
      <xdr:col>18</xdr:col>
      <xdr:colOff>314325</xdr:colOff>
      <xdr:row>22</xdr:row>
      <xdr:rowOff>123825</xdr:rowOff>
    </xdr:to>
    <xdr:sp macro="" textlink="">
      <xdr:nvSpPr>
        <xdr:cNvPr id="3637" name="Line 108"/>
        <xdr:cNvSpPr>
          <a:spLocks noChangeShapeType="1"/>
        </xdr:cNvSpPr>
      </xdr:nvSpPr>
      <xdr:spPr bwMode="auto">
        <a:xfrm flipH="1" flipV="1">
          <a:off x="9620250" y="1990725"/>
          <a:ext cx="647700" cy="21145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952500</xdr:colOff>
      <xdr:row>3</xdr:row>
      <xdr:rowOff>9525</xdr:rowOff>
    </xdr:to>
    <xdr:sp macro="" textlink="">
      <xdr:nvSpPr>
        <xdr:cNvPr id="2" name="Line 1"/>
        <xdr:cNvSpPr>
          <a:spLocks noChangeShapeType="1"/>
        </xdr:cNvSpPr>
      </xdr:nvSpPr>
      <xdr:spPr bwMode="auto">
        <a:xfrm>
          <a:off x="9525" y="180975"/>
          <a:ext cx="128587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9525</xdr:colOff>
      <xdr:row>5</xdr:row>
      <xdr:rowOff>9525</xdr:rowOff>
    </xdr:to>
    <xdr:cxnSp macro="">
      <xdr:nvCxnSpPr>
        <xdr:cNvPr id="2" name="直線コネクタ 1"/>
        <xdr:cNvCxnSpPr/>
      </xdr:nvCxnSpPr>
      <xdr:spPr>
        <a:xfrm>
          <a:off x="0" y="390525"/>
          <a:ext cx="942975"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6</xdr:row>
      <xdr:rowOff>0</xdr:rowOff>
    </xdr:to>
    <xdr:sp macro="" textlink="">
      <xdr:nvSpPr>
        <xdr:cNvPr id="2" name="Line 1"/>
        <xdr:cNvSpPr>
          <a:spLocks noChangeShapeType="1"/>
        </xdr:cNvSpPr>
      </xdr:nvSpPr>
      <xdr:spPr bwMode="auto">
        <a:xfrm>
          <a:off x="0" y="619125"/>
          <a:ext cx="1609725" cy="1066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6</xdr:row>
      <xdr:rowOff>0</xdr:rowOff>
    </xdr:to>
    <xdr:sp macro="" textlink="">
      <xdr:nvSpPr>
        <xdr:cNvPr id="3" name="Line 2"/>
        <xdr:cNvSpPr>
          <a:spLocks noChangeShapeType="1"/>
        </xdr:cNvSpPr>
      </xdr:nvSpPr>
      <xdr:spPr bwMode="auto">
        <a:xfrm>
          <a:off x="0" y="619125"/>
          <a:ext cx="1609725" cy="1066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6</xdr:row>
      <xdr:rowOff>238125</xdr:rowOff>
    </xdr:from>
    <xdr:to>
      <xdr:col>12</xdr:col>
      <xdr:colOff>523875</xdr:colOff>
      <xdr:row>6</xdr:row>
      <xdr:rowOff>238125</xdr:rowOff>
    </xdr:to>
    <xdr:sp macro="" textlink="">
      <xdr:nvSpPr>
        <xdr:cNvPr id="36" name="Line 1"/>
        <xdr:cNvSpPr>
          <a:spLocks noChangeShapeType="1"/>
        </xdr:cNvSpPr>
      </xdr:nvSpPr>
      <xdr:spPr bwMode="auto">
        <a:xfrm>
          <a:off x="2562225" y="1438275"/>
          <a:ext cx="48768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10</xdr:row>
      <xdr:rowOff>247650</xdr:rowOff>
    </xdr:from>
    <xdr:to>
      <xdr:col>11</xdr:col>
      <xdr:colOff>0</xdr:colOff>
      <xdr:row>10</xdr:row>
      <xdr:rowOff>247650</xdr:rowOff>
    </xdr:to>
    <xdr:sp macro="" textlink="">
      <xdr:nvSpPr>
        <xdr:cNvPr id="37" name="Line 2"/>
        <xdr:cNvSpPr>
          <a:spLocks noChangeShapeType="1"/>
        </xdr:cNvSpPr>
      </xdr:nvSpPr>
      <xdr:spPr bwMode="auto">
        <a:xfrm>
          <a:off x="2562225" y="3505200"/>
          <a:ext cx="4038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12</xdr:row>
      <xdr:rowOff>257175</xdr:rowOff>
    </xdr:from>
    <xdr:to>
      <xdr:col>8</xdr:col>
      <xdr:colOff>581025</xdr:colOff>
      <xdr:row>12</xdr:row>
      <xdr:rowOff>257175</xdr:rowOff>
    </xdr:to>
    <xdr:sp macro="" textlink="">
      <xdr:nvSpPr>
        <xdr:cNvPr id="38" name="Line 3"/>
        <xdr:cNvSpPr>
          <a:spLocks noChangeShapeType="1"/>
        </xdr:cNvSpPr>
      </xdr:nvSpPr>
      <xdr:spPr bwMode="auto">
        <a:xfrm>
          <a:off x="2571750" y="4543425"/>
          <a:ext cx="2676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266700</xdr:rowOff>
    </xdr:from>
    <xdr:to>
      <xdr:col>8</xdr:col>
      <xdr:colOff>0</xdr:colOff>
      <xdr:row>14</xdr:row>
      <xdr:rowOff>266700</xdr:rowOff>
    </xdr:to>
    <xdr:sp macro="" textlink="">
      <xdr:nvSpPr>
        <xdr:cNvPr id="39" name="Line 4"/>
        <xdr:cNvSpPr>
          <a:spLocks noChangeShapeType="1"/>
        </xdr:cNvSpPr>
      </xdr:nvSpPr>
      <xdr:spPr bwMode="auto">
        <a:xfrm>
          <a:off x="2552700" y="5581650"/>
          <a:ext cx="21145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82795</xdr:colOff>
      <xdr:row>18</xdr:row>
      <xdr:rowOff>405911</xdr:rowOff>
    </xdr:from>
    <xdr:to>
      <xdr:col>7</xdr:col>
      <xdr:colOff>642571</xdr:colOff>
      <xdr:row>18</xdr:row>
      <xdr:rowOff>405911</xdr:rowOff>
    </xdr:to>
    <xdr:sp macro="" textlink="">
      <xdr:nvSpPr>
        <xdr:cNvPr id="40" name="Line 5"/>
        <xdr:cNvSpPr>
          <a:spLocks noChangeShapeType="1"/>
        </xdr:cNvSpPr>
      </xdr:nvSpPr>
      <xdr:spPr bwMode="auto">
        <a:xfrm>
          <a:off x="1921120" y="7778261"/>
          <a:ext cx="2721951"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95250</xdr:colOff>
      <xdr:row>22</xdr:row>
      <xdr:rowOff>276225</xdr:rowOff>
    </xdr:from>
    <xdr:to>
      <xdr:col>11</xdr:col>
      <xdr:colOff>9525</xdr:colOff>
      <xdr:row>22</xdr:row>
      <xdr:rowOff>276225</xdr:rowOff>
    </xdr:to>
    <xdr:sp macro="" textlink="">
      <xdr:nvSpPr>
        <xdr:cNvPr id="41" name="Line 6"/>
        <xdr:cNvSpPr>
          <a:spLocks noChangeShapeType="1"/>
        </xdr:cNvSpPr>
      </xdr:nvSpPr>
      <xdr:spPr bwMode="auto">
        <a:xfrm>
          <a:off x="1924050" y="9953625"/>
          <a:ext cx="46863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editAs="oneCell">
    <xdr:from>
      <xdr:col>7</xdr:col>
      <xdr:colOff>533400</xdr:colOff>
      <xdr:row>6</xdr:row>
      <xdr:rowOff>151210</xdr:rowOff>
    </xdr:from>
    <xdr:to>
      <xdr:col>8</xdr:col>
      <xdr:colOff>533400</xdr:colOff>
      <xdr:row>7</xdr:row>
      <xdr:rowOff>17860</xdr:rowOff>
    </xdr:to>
    <xdr:sp macro="" textlink="">
      <xdr:nvSpPr>
        <xdr:cNvPr id="42" name="Text Box 7"/>
        <xdr:cNvSpPr txBox="1">
          <a:spLocks noChangeArrowheads="1"/>
        </xdr:cNvSpPr>
      </xdr:nvSpPr>
      <xdr:spPr bwMode="auto">
        <a:xfrm>
          <a:off x="4533900" y="1351360"/>
          <a:ext cx="64770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明朝"/>
              <a:ea typeface="ＭＳ 明朝"/>
            </a:rPr>
            <a:t>10,714,018</a:t>
          </a:r>
        </a:p>
        <a:p>
          <a:pPr algn="ctr" rtl="0">
            <a:defRPr sz="1000"/>
          </a:pPr>
          <a:endParaRPr lang="ja-JP" altLang="en-US" sz="800" b="0" i="0" u="none" strike="noStrike" baseline="0">
            <a:solidFill>
              <a:srgbClr val="000000"/>
            </a:solidFill>
            <a:latin typeface="ＭＳ 明朝"/>
            <a:ea typeface="ＭＳ 明朝"/>
          </a:endParaRPr>
        </a:p>
      </xdr:txBody>
    </xdr:sp>
    <xdr:clientData/>
  </xdr:twoCellAnchor>
  <xdr:twoCellAnchor editAs="oneCell">
    <xdr:from>
      <xdr:col>7</xdr:col>
      <xdr:colOff>205978</xdr:colOff>
      <xdr:row>10</xdr:row>
      <xdr:rowOff>157163</xdr:rowOff>
    </xdr:from>
    <xdr:to>
      <xdr:col>8</xdr:col>
      <xdr:colOff>205978</xdr:colOff>
      <xdr:row>11</xdr:row>
      <xdr:rowOff>4764</xdr:rowOff>
    </xdr:to>
    <xdr:sp macro="" textlink="">
      <xdr:nvSpPr>
        <xdr:cNvPr id="43" name="Text Box 8"/>
        <xdr:cNvSpPr txBox="1">
          <a:spLocks noChangeArrowheads="1"/>
        </xdr:cNvSpPr>
      </xdr:nvSpPr>
      <xdr:spPr bwMode="auto">
        <a:xfrm>
          <a:off x="4206478" y="3414713"/>
          <a:ext cx="647700" cy="20002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明朝"/>
              <a:ea typeface="ＭＳ 明朝"/>
            </a:rPr>
            <a:t>5,379,004</a:t>
          </a:r>
        </a:p>
        <a:p>
          <a:pPr algn="ctr" rtl="0">
            <a:defRPr sz="1000"/>
          </a:pPr>
          <a:endParaRPr lang="ja-JP" altLang="en-US" sz="800" b="0" i="0" u="none" strike="noStrike" baseline="0">
            <a:solidFill>
              <a:srgbClr val="000000"/>
            </a:solidFill>
            <a:latin typeface="ＭＳ 明朝"/>
            <a:ea typeface="ＭＳ 明朝"/>
          </a:endParaRPr>
        </a:p>
      </xdr:txBody>
    </xdr:sp>
    <xdr:clientData/>
  </xdr:twoCellAnchor>
  <xdr:twoCellAnchor editAs="oneCell">
    <xdr:from>
      <xdr:col>6</xdr:col>
      <xdr:colOff>666750</xdr:colOff>
      <xdr:row>12</xdr:row>
      <xdr:rowOff>164306</xdr:rowOff>
    </xdr:from>
    <xdr:to>
      <xdr:col>6</xdr:col>
      <xdr:colOff>847725</xdr:colOff>
      <xdr:row>13</xdr:row>
      <xdr:rowOff>11906</xdr:rowOff>
    </xdr:to>
    <xdr:sp macro="" textlink="">
      <xdr:nvSpPr>
        <xdr:cNvPr id="44" name="Text Box 9"/>
        <xdr:cNvSpPr txBox="1">
          <a:spLocks noChangeArrowheads="1"/>
        </xdr:cNvSpPr>
      </xdr:nvSpPr>
      <xdr:spPr bwMode="auto">
        <a:xfrm>
          <a:off x="3514725" y="4450556"/>
          <a:ext cx="6477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1</a:t>
          </a:r>
          <a:r>
            <a:rPr lang="en-US" altLang="ja-JP" sz="900" b="0" i="0" u="none" strike="noStrike" baseline="0">
              <a:solidFill>
                <a:srgbClr val="000000"/>
              </a:solidFill>
              <a:latin typeface="ＭＳ 明朝"/>
              <a:ea typeface="ＭＳ 明朝"/>
            </a:rPr>
            <a:t>6</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121</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747</a:t>
          </a:r>
        </a:p>
      </xdr:txBody>
    </xdr:sp>
    <xdr:clientData/>
  </xdr:twoCellAnchor>
  <xdr:twoCellAnchor>
    <xdr:from>
      <xdr:col>6</xdr:col>
      <xdr:colOff>1000125</xdr:colOff>
      <xdr:row>15</xdr:row>
      <xdr:rowOff>9525</xdr:rowOff>
    </xdr:from>
    <xdr:to>
      <xdr:col>6</xdr:col>
      <xdr:colOff>1000125</xdr:colOff>
      <xdr:row>16</xdr:row>
      <xdr:rowOff>0</xdr:rowOff>
    </xdr:to>
    <xdr:sp macro="" textlink="">
      <xdr:nvSpPr>
        <xdr:cNvPr id="45" name="Line 10"/>
        <xdr:cNvSpPr>
          <a:spLocks noChangeShapeType="1"/>
        </xdr:cNvSpPr>
      </xdr:nvSpPr>
      <xdr:spPr bwMode="auto">
        <a:xfrm>
          <a:off x="3848100" y="58293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21</xdr:row>
      <xdr:rowOff>123825</xdr:rowOff>
    </xdr:from>
    <xdr:to>
      <xdr:col>8</xdr:col>
      <xdr:colOff>552450</xdr:colOff>
      <xdr:row>21</xdr:row>
      <xdr:rowOff>123825</xdr:rowOff>
    </xdr:to>
    <xdr:sp macro="" textlink="">
      <xdr:nvSpPr>
        <xdr:cNvPr id="46" name="Line 11"/>
        <xdr:cNvSpPr>
          <a:spLocks noChangeShapeType="1"/>
        </xdr:cNvSpPr>
      </xdr:nvSpPr>
      <xdr:spPr bwMode="auto">
        <a:xfrm>
          <a:off x="4010025" y="9191625"/>
          <a:ext cx="1209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21</xdr:row>
      <xdr:rowOff>123825</xdr:rowOff>
    </xdr:from>
    <xdr:to>
      <xdr:col>8</xdr:col>
      <xdr:colOff>28575</xdr:colOff>
      <xdr:row>22</xdr:row>
      <xdr:rowOff>0</xdr:rowOff>
    </xdr:to>
    <xdr:sp macro="" textlink="">
      <xdr:nvSpPr>
        <xdr:cNvPr id="47" name="Line 12"/>
        <xdr:cNvSpPr>
          <a:spLocks noChangeShapeType="1"/>
        </xdr:cNvSpPr>
      </xdr:nvSpPr>
      <xdr:spPr bwMode="auto">
        <a:xfrm>
          <a:off x="4695825" y="9191625"/>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504825</xdr:colOff>
      <xdr:row>21</xdr:row>
      <xdr:rowOff>0</xdr:rowOff>
    </xdr:from>
    <xdr:to>
      <xdr:col>6</xdr:col>
      <xdr:colOff>504825</xdr:colOff>
      <xdr:row>22</xdr:row>
      <xdr:rowOff>9525</xdr:rowOff>
    </xdr:to>
    <xdr:sp macro="" textlink="">
      <xdr:nvSpPr>
        <xdr:cNvPr id="48" name="Line 13"/>
        <xdr:cNvSpPr>
          <a:spLocks noChangeShapeType="1"/>
        </xdr:cNvSpPr>
      </xdr:nvSpPr>
      <xdr:spPr bwMode="auto">
        <a:xfrm flipH="1">
          <a:off x="3352800" y="9067800"/>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472678</xdr:colOff>
      <xdr:row>14</xdr:row>
      <xdr:rowOff>185737</xdr:rowOff>
    </xdr:from>
    <xdr:to>
      <xdr:col>6</xdr:col>
      <xdr:colOff>682228</xdr:colOff>
      <xdr:row>15</xdr:row>
      <xdr:rowOff>4762</xdr:rowOff>
    </xdr:to>
    <xdr:sp macro="" textlink="">
      <xdr:nvSpPr>
        <xdr:cNvPr id="49" name="Text Box 14"/>
        <xdr:cNvSpPr txBox="1">
          <a:spLocks noChangeArrowheads="1"/>
        </xdr:cNvSpPr>
      </xdr:nvSpPr>
      <xdr:spPr bwMode="auto">
        <a:xfrm>
          <a:off x="3320653" y="5500687"/>
          <a:ext cx="64770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明朝"/>
              <a:ea typeface="ＭＳ 明朝"/>
            </a:rPr>
            <a:t>3,626,287</a:t>
          </a:r>
        </a:p>
        <a:p>
          <a:pPr algn="ctr" rtl="0">
            <a:defRPr sz="1000"/>
          </a:pPr>
          <a:endParaRPr lang="en-US" altLang="ja-JP" sz="900" b="0" i="0" u="none" strike="noStrike" baseline="0">
            <a:solidFill>
              <a:srgbClr val="000000"/>
            </a:solidFill>
            <a:latin typeface="ＭＳ 明朝"/>
            <a:ea typeface="ＭＳ 明朝"/>
          </a:endParaRPr>
        </a:p>
      </xdr:txBody>
    </xdr:sp>
    <xdr:clientData/>
  </xdr:twoCellAnchor>
  <xdr:twoCellAnchor editAs="oneCell">
    <xdr:from>
      <xdr:col>6</xdr:col>
      <xdr:colOff>94700</xdr:colOff>
      <xdr:row>18</xdr:row>
      <xdr:rowOff>308463</xdr:rowOff>
    </xdr:from>
    <xdr:to>
      <xdr:col>6</xdr:col>
      <xdr:colOff>685250</xdr:colOff>
      <xdr:row>19</xdr:row>
      <xdr:rowOff>3663</xdr:rowOff>
    </xdr:to>
    <xdr:sp macro="" textlink="">
      <xdr:nvSpPr>
        <xdr:cNvPr id="50" name="Text Box 15"/>
        <xdr:cNvSpPr txBox="1">
          <a:spLocks noChangeArrowheads="1"/>
        </xdr:cNvSpPr>
      </xdr:nvSpPr>
      <xdr:spPr bwMode="auto">
        <a:xfrm>
          <a:off x="2942675" y="7680813"/>
          <a:ext cx="71437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3,545,357</a:t>
          </a:r>
          <a:endParaRPr lang="ja-JP" altLang="en-US" sz="900" b="0" i="0" u="none" strike="noStrike" baseline="0">
            <a:solidFill>
              <a:srgbClr val="000000"/>
            </a:solidFill>
            <a:latin typeface="ＭＳ 明朝"/>
            <a:ea typeface="ＭＳ 明朝"/>
          </a:endParaRPr>
        </a:p>
      </xdr:txBody>
    </xdr:sp>
    <xdr:clientData/>
  </xdr:twoCellAnchor>
  <xdr:twoCellAnchor editAs="oneCell">
    <xdr:from>
      <xdr:col>6</xdr:col>
      <xdr:colOff>1076325</xdr:colOff>
      <xdr:row>22</xdr:row>
      <xdr:rowOff>179783</xdr:rowOff>
    </xdr:from>
    <xdr:to>
      <xdr:col>7</xdr:col>
      <xdr:colOff>552450</xdr:colOff>
      <xdr:row>22</xdr:row>
      <xdr:rowOff>141683</xdr:rowOff>
    </xdr:to>
    <xdr:sp macro="" textlink="">
      <xdr:nvSpPr>
        <xdr:cNvPr id="51" name="Text Box 16"/>
        <xdr:cNvSpPr txBox="1">
          <a:spLocks noChangeArrowheads="1"/>
        </xdr:cNvSpPr>
      </xdr:nvSpPr>
      <xdr:spPr bwMode="auto">
        <a:xfrm>
          <a:off x="3924300" y="9857183"/>
          <a:ext cx="7048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5,298,074</a:t>
          </a:r>
          <a:endParaRPr lang="ja-JP" altLang="en-US" sz="900" b="0" i="0" u="none" strike="noStrike" baseline="0">
            <a:solidFill>
              <a:srgbClr val="000000"/>
            </a:solidFill>
            <a:latin typeface="ＭＳ 明朝"/>
            <a:ea typeface="ＭＳ 明朝"/>
          </a:endParaRPr>
        </a:p>
      </xdr:txBody>
    </xdr:sp>
    <xdr:clientData/>
  </xdr:twoCellAnchor>
  <xdr:twoCellAnchor>
    <xdr:from>
      <xdr:col>6</xdr:col>
      <xdr:colOff>541337</xdr:colOff>
      <xdr:row>19</xdr:row>
      <xdr:rowOff>10360</xdr:rowOff>
    </xdr:from>
    <xdr:to>
      <xdr:col>6</xdr:col>
      <xdr:colOff>541337</xdr:colOff>
      <xdr:row>20</xdr:row>
      <xdr:rowOff>6182</xdr:rowOff>
    </xdr:to>
    <xdr:sp macro="" textlink="">
      <xdr:nvSpPr>
        <xdr:cNvPr id="52" name="Line 17"/>
        <xdr:cNvSpPr>
          <a:spLocks noChangeShapeType="1"/>
        </xdr:cNvSpPr>
      </xdr:nvSpPr>
      <xdr:spPr bwMode="auto">
        <a:xfrm>
          <a:off x="3389312" y="7963735"/>
          <a:ext cx="0" cy="5196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495300</xdr:colOff>
      <xdr:row>21</xdr:row>
      <xdr:rowOff>123825</xdr:rowOff>
    </xdr:from>
    <xdr:to>
      <xdr:col>9</xdr:col>
      <xdr:colOff>0</xdr:colOff>
      <xdr:row>21</xdr:row>
      <xdr:rowOff>123825</xdr:rowOff>
    </xdr:to>
    <xdr:sp macro="" textlink="">
      <xdr:nvSpPr>
        <xdr:cNvPr id="53" name="Line 18"/>
        <xdr:cNvSpPr>
          <a:spLocks noChangeShapeType="1"/>
        </xdr:cNvSpPr>
      </xdr:nvSpPr>
      <xdr:spPr bwMode="auto">
        <a:xfrm>
          <a:off x="5162550" y="91916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103188</xdr:colOff>
      <xdr:row>21</xdr:row>
      <xdr:rowOff>88900</xdr:rowOff>
    </xdr:from>
    <xdr:to>
      <xdr:col>6</xdr:col>
      <xdr:colOff>512763</xdr:colOff>
      <xdr:row>22</xdr:row>
      <xdr:rowOff>31750</xdr:rowOff>
    </xdr:to>
    <xdr:sp macro="" textlink="">
      <xdr:nvSpPr>
        <xdr:cNvPr id="54" name="Rectangle 19"/>
        <xdr:cNvSpPr>
          <a:spLocks noChangeArrowheads="1"/>
        </xdr:cNvSpPr>
      </xdr:nvSpPr>
      <xdr:spPr bwMode="auto">
        <a:xfrm>
          <a:off x="2655888" y="9156700"/>
          <a:ext cx="70485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民間最終</a:t>
          </a:r>
        </a:p>
        <a:p>
          <a:pPr algn="l" rtl="0">
            <a:defRPr sz="1000"/>
          </a:pPr>
          <a:r>
            <a:rPr lang="ja-JP" altLang="en-US" sz="800" b="0" i="0" u="none" strike="noStrike" baseline="0">
              <a:solidFill>
                <a:srgbClr val="000000"/>
              </a:solidFill>
              <a:latin typeface="ＭＳ 明朝"/>
              <a:ea typeface="ＭＳ 明朝"/>
            </a:rPr>
            <a:t>  消費支出</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2,804,456</a:t>
          </a:r>
          <a:endParaRPr lang="ja-JP" altLang="en-US" sz="800" b="0" i="0" u="none" strike="noStrike" baseline="0">
            <a:solidFill>
              <a:srgbClr val="000000"/>
            </a:solidFill>
            <a:latin typeface="ＭＳ 明朝"/>
            <a:ea typeface="ＭＳ 明朝"/>
          </a:endParaRPr>
        </a:p>
      </xdr:txBody>
    </xdr:sp>
    <xdr:clientData/>
  </xdr:twoCellAnchor>
  <xdr:twoCellAnchor>
    <xdr:from>
      <xdr:col>6</xdr:col>
      <xdr:colOff>506413</xdr:colOff>
      <xdr:row>21</xdr:row>
      <xdr:rowOff>95250</xdr:rowOff>
    </xdr:from>
    <xdr:to>
      <xdr:col>7</xdr:col>
      <xdr:colOff>20638</xdr:colOff>
      <xdr:row>22</xdr:row>
      <xdr:rowOff>47625</xdr:rowOff>
    </xdr:to>
    <xdr:sp macro="" textlink="">
      <xdr:nvSpPr>
        <xdr:cNvPr id="55" name="Rectangle 20"/>
        <xdr:cNvSpPr>
          <a:spLocks noChangeArrowheads="1"/>
        </xdr:cNvSpPr>
      </xdr:nvSpPr>
      <xdr:spPr bwMode="auto">
        <a:xfrm>
          <a:off x="3354388" y="9163050"/>
          <a:ext cx="6667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  政府最終</a:t>
          </a:r>
        </a:p>
        <a:p>
          <a:pPr algn="l" rtl="0">
            <a:defRPr sz="1000"/>
          </a:pPr>
          <a:r>
            <a:rPr lang="ja-JP" altLang="en-US" sz="800" b="0" i="0" u="none" strike="noStrike" baseline="0">
              <a:solidFill>
                <a:srgbClr val="000000"/>
              </a:solidFill>
              <a:latin typeface="ＭＳ 明朝"/>
              <a:ea typeface="ＭＳ 明朝"/>
            </a:rPr>
            <a:t>  消費支出</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826,876</a:t>
          </a:r>
          <a:endParaRPr lang="ja-JP" altLang="en-US" sz="800" b="0" i="0" u="none" strike="noStrike" baseline="0">
            <a:solidFill>
              <a:srgbClr val="000000"/>
            </a:solidFill>
            <a:latin typeface="ＭＳ 明朝"/>
            <a:ea typeface="ＭＳ 明朝"/>
          </a:endParaRPr>
        </a:p>
      </xdr:txBody>
    </xdr:sp>
    <xdr:clientData/>
  </xdr:twoCellAnchor>
  <xdr:twoCellAnchor>
    <xdr:from>
      <xdr:col>7</xdr:col>
      <xdr:colOff>9525</xdr:colOff>
      <xdr:row>21</xdr:row>
      <xdr:rowOff>123825</xdr:rowOff>
    </xdr:from>
    <xdr:to>
      <xdr:col>8</xdr:col>
      <xdr:colOff>66675</xdr:colOff>
      <xdr:row>21</xdr:row>
      <xdr:rowOff>590550</xdr:rowOff>
    </xdr:to>
    <xdr:sp macro="" textlink="">
      <xdr:nvSpPr>
        <xdr:cNvPr id="56" name="Rectangle 21"/>
        <xdr:cNvSpPr>
          <a:spLocks noChangeArrowheads="1"/>
        </xdr:cNvSpPr>
      </xdr:nvSpPr>
      <xdr:spPr bwMode="auto">
        <a:xfrm>
          <a:off x="4010025" y="9191625"/>
          <a:ext cx="72390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 総固定資本</a:t>
          </a:r>
        </a:p>
        <a:p>
          <a:pPr algn="l" rtl="0">
            <a:defRPr sz="1000"/>
          </a:pPr>
          <a:r>
            <a:rPr lang="ja-JP" altLang="en-US" sz="800" b="0" i="0" u="none" strike="noStrike" baseline="0">
              <a:solidFill>
                <a:srgbClr val="000000"/>
              </a:solidFill>
              <a:latin typeface="ＭＳ 明朝"/>
              <a:ea typeface="ＭＳ 明朝"/>
            </a:rPr>
            <a:t> 形成</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1,250,992</a:t>
          </a:r>
          <a:endParaRPr lang="ja-JP" altLang="en-US" sz="800" b="0" i="0" u="none" strike="noStrike" baseline="0">
            <a:solidFill>
              <a:srgbClr val="000000"/>
            </a:solidFill>
            <a:latin typeface="ＭＳ 明朝"/>
            <a:ea typeface="ＭＳ 明朝"/>
          </a:endParaRPr>
        </a:p>
      </xdr:txBody>
    </xdr:sp>
    <xdr:clientData/>
  </xdr:twoCellAnchor>
  <xdr:twoCellAnchor>
    <xdr:from>
      <xdr:col>8</xdr:col>
      <xdr:colOff>28575</xdr:colOff>
      <xdr:row>21</xdr:row>
      <xdr:rowOff>123824</xdr:rowOff>
    </xdr:from>
    <xdr:to>
      <xdr:col>9</xdr:col>
      <xdr:colOff>9525</xdr:colOff>
      <xdr:row>21</xdr:row>
      <xdr:rowOff>590549</xdr:rowOff>
    </xdr:to>
    <xdr:sp macro="" textlink="">
      <xdr:nvSpPr>
        <xdr:cNvPr id="57" name="Rectangle 22"/>
        <xdr:cNvSpPr>
          <a:spLocks noChangeArrowheads="1"/>
        </xdr:cNvSpPr>
      </xdr:nvSpPr>
      <xdr:spPr bwMode="auto">
        <a:xfrm>
          <a:off x="4695825" y="9191624"/>
          <a:ext cx="62865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  在庫</a:t>
          </a:r>
        </a:p>
        <a:p>
          <a:pPr algn="l" rtl="0">
            <a:defRPr sz="1000"/>
          </a:pPr>
          <a:r>
            <a:rPr lang="ja-JP" altLang="en-US" sz="800" b="0" i="0" u="none" strike="noStrike" baseline="0">
              <a:solidFill>
                <a:srgbClr val="000000"/>
              </a:solidFill>
              <a:latin typeface="ＭＳ 明朝"/>
              <a:ea typeface="ＭＳ 明朝"/>
            </a:rPr>
            <a:t>  変動</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8,376</a:t>
          </a:r>
          <a:endParaRPr lang="ja-JP" altLang="en-US" sz="800" b="0" i="0" u="none" strike="noStrike" baseline="0">
            <a:solidFill>
              <a:srgbClr val="000000"/>
            </a:solidFill>
            <a:latin typeface="ＭＳ 明朝"/>
            <a:ea typeface="ＭＳ 明朝"/>
          </a:endParaRPr>
        </a:p>
      </xdr:txBody>
    </xdr:sp>
    <xdr:clientData/>
  </xdr:twoCellAnchor>
  <xdr:twoCellAnchor>
    <xdr:from>
      <xdr:col>9</xdr:col>
      <xdr:colOff>3175</xdr:colOff>
      <xdr:row>21</xdr:row>
      <xdr:rowOff>150812</xdr:rowOff>
    </xdr:from>
    <xdr:to>
      <xdr:col>10</xdr:col>
      <xdr:colOff>4763</xdr:colOff>
      <xdr:row>21</xdr:row>
      <xdr:rowOff>474662</xdr:rowOff>
    </xdr:to>
    <xdr:sp macro="" textlink="">
      <xdr:nvSpPr>
        <xdr:cNvPr id="58" name="Rectangle 23"/>
        <xdr:cNvSpPr>
          <a:spLocks noChangeArrowheads="1"/>
        </xdr:cNvSpPr>
      </xdr:nvSpPr>
      <xdr:spPr bwMode="auto">
        <a:xfrm>
          <a:off x="5318125" y="9218612"/>
          <a:ext cx="611188"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 純移出入</a:t>
          </a:r>
        </a:p>
        <a:p>
          <a:pPr algn="l" rtl="0">
            <a:lnSpc>
              <a:spcPts val="900"/>
            </a:lnSpc>
            <a:defRPr sz="1000"/>
          </a:pPr>
          <a:r>
            <a:rPr lang="en-US" altLang="ja-JP" sz="800" b="0" i="0" u="none" strike="noStrike" baseline="0">
              <a:solidFill>
                <a:srgbClr val="000000"/>
              </a:solidFill>
              <a:latin typeface="ＭＳ 明朝"/>
              <a:ea typeface="ＭＳ 明朝"/>
            </a:rPr>
            <a:t>  291,425</a:t>
          </a: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95250</xdr:rowOff>
    </xdr:from>
    <xdr:to>
      <xdr:col>11</xdr:col>
      <xdr:colOff>9525</xdr:colOff>
      <xdr:row>21</xdr:row>
      <xdr:rowOff>561975</xdr:rowOff>
    </xdr:to>
    <xdr:sp macro="" textlink="">
      <xdr:nvSpPr>
        <xdr:cNvPr id="59" name="Rectangle 24"/>
        <xdr:cNvSpPr>
          <a:spLocks noChangeArrowheads="1"/>
        </xdr:cNvSpPr>
      </xdr:nvSpPr>
      <xdr:spPr bwMode="auto">
        <a:xfrm>
          <a:off x="5924550" y="9163050"/>
          <a:ext cx="68580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　統計上の</a:t>
          </a:r>
        </a:p>
        <a:p>
          <a:pPr algn="l" rtl="0">
            <a:defRPr sz="1000"/>
          </a:pPr>
          <a:r>
            <a:rPr lang="ja-JP" altLang="en-US" sz="800" b="0" i="0" u="none" strike="noStrike" baseline="0">
              <a:solidFill>
                <a:srgbClr val="000000"/>
              </a:solidFill>
              <a:latin typeface="ＭＳ 明朝"/>
              <a:ea typeface="ＭＳ 明朝"/>
            </a:rPr>
            <a:t>　不突合</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196,878</a:t>
          </a:r>
          <a:endParaRPr lang="ja-JP" altLang="en-US" sz="800" b="0" i="0" u="none" strike="noStrike" baseline="0">
            <a:solidFill>
              <a:srgbClr val="000000"/>
            </a:solidFill>
            <a:latin typeface="ＭＳ 明朝"/>
            <a:ea typeface="ＭＳ 明朝"/>
          </a:endParaRPr>
        </a:p>
      </xdr:txBody>
    </xdr:sp>
    <xdr:clientData/>
  </xdr:twoCellAnchor>
  <xdr:twoCellAnchor>
    <xdr:from>
      <xdr:col>7</xdr:col>
      <xdr:colOff>168519</xdr:colOff>
      <xdr:row>20</xdr:row>
      <xdr:rowOff>575896</xdr:rowOff>
    </xdr:from>
    <xdr:to>
      <xdr:col>8</xdr:col>
      <xdr:colOff>387594</xdr:colOff>
      <xdr:row>21</xdr:row>
      <xdr:rowOff>204421</xdr:rowOff>
    </xdr:to>
    <xdr:sp macro="" textlink="">
      <xdr:nvSpPr>
        <xdr:cNvPr id="60" name="Rectangle 25"/>
        <xdr:cNvSpPr>
          <a:spLocks noChangeArrowheads="1"/>
        </xdr:cNvSpPr>
      </xdr:nvSpPr>
      <xdr:spPr bwMode="auto">
        <a:xfrm>
          <a:off x="4169019" y="9053146"/>
          <a:ext cx="8858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地域内総資本形成</a:t>
          </a:r>
        </a:p>
      </xdr:txBody>
    </xdr:sp>
    <xdr:clientData/>
  </xdr:twoCellAnchor>
  <xdr:twoCellAnchor>
    <xdr:from>
      <xdr:col>4</xdr:col>
      <xdr:colOff>622788</xdr:colOff>
      <xdr:row>20</xdr:row>
      <xdr:rowOff>447675</xdr:rowOff>
    </xdr:from>
    <xdr:to>
      <xdr:col>10</xdr:col>
      <xdr:colOff>666750</xdr:colOff>
      <xdr:row>20</xdr:row>
      <xdr:rowOff>447675</xdr:rowOff>
    </xdr:to>
    <xdr:sp macro="" textlink="">
      <xdr:nvSpPr>
        <xdr:cNvPr id="61" name="Line 26"/>
        <xdr:cNvSpPr>
          <a:spLocks noChangeShapeType="1"/>
        </xdr:cNvSpPr>
      </xdr:nvSpPr>
      <xdr:spPr bwMode="auto">
        <a:xfrm>
          <a:off x="2546838" y="8924925"/>
          <a:ext cx="4044462"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21</xdr:row>
      <xdr:rowOff>228600</xdr:rowOff>
    </xdr:from>
    <xdr:to>
      <xdr:col>1</xdr:col>
      <xdr:colOff>104775</xdr:colOff>
      <xdr:row>23</xdr:row>
      <xdr:rowOff>476250</xdr:rowOff>
    </xdr:to>
    <xdr:sp macro="" textlink="">
      <xdr:nvSpPr>
        <xdr:cNvPr id="62" name="AutoShape 27"/>
        <xdr:cNvSpPr>
          <a:spLocks/>
        </xdr:cNvSpPr>
      </xdr:nvSpPr>
      <xdr:spPr bwMode="auto">
        <a:xfrm>
          <a:off x="304800" y="9296400"/>
          <a:ext cx="38100" cy="1400175"/>
        </a:xfrm>
        <a:prstGeom prst="leftBracket">
          <a:avLst>
            <a:gd name="adj" fmla="val 297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9</xdr:row>
      <xdr:rowOff>219075</xdr:rowOff>
    </xdr:from>
    <xdr:to>
      <xdr:col>1</xdr:col>
      <xdr:colOff>114300</xdr:colOff>
      <xdr:row>18</xdr:row>
      <xdr:rowOff>47625</xdr:rowOff>
    </xdr:to>
    <xdr:sp macro="" textlink="">
      <xdr:nvSpPr>
        <xdr:cNvPr id="63" name="AutoShape 28"/>
        <xdr:cNvSpPr>
          <a:spLocks/>
        </xdr:cNvSpPr>
      </xdr:nvSpPr>
      <xdr:spPr bwMode="auto">
        <a:xfrm>
          <a:off x="323850" y="2952750"/>
          <a:ext cx="28575" cy="4467225"/>
        </a:xfrm>
        <a:prstGeom prst="leftBracket">
          <a:avLst>
            <a:gd name="adj" fmla="val 1302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161925</xdr:colOff>
      <xdr:row>22</xdr:row>
      <xdr:rowOff>47625</xdr:rowOff>
    </xdr:from>
    <xdr:to>
      <xdr:col>1</xdr:col>
      <xdr:colOff>180975</xdr:colOff>
      <xdr:row>23</xdr:row>
      <xdr:rowOff>38100</xdr:rowOff>
    </xdr:to>
    <xdr:sp macro="" textlink="">
      <xdr:nvSpPr>
        <xdr:cNvPr id="64" name="Text Box 29"/>
        <xdr:cNvSpPr txBox="1">
          <a:spLocks noChangeArrowheads="1"/>
        </xdr:cNvSpPr>
      </xdr:nvSpPr>
      <xdr:spPr bwMode="auto">
        <a:xfrm>
          <a:off x="161925" y="9725025"/>
          <a:ext cx="257175"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支出面</a:t>
          </a:r>
        </a:p>
      </xdr:txBody>
    </xdr:sp>
    <xdr:clientData/>
  </xdr:twoCellAnchor>
  <xdr:twoCellAnchor>
    <xdr:from>
      <xdr:col>0</xdr:col>
      <xdr:colOff>180975</xdr:colOff>
      <xdr:row>12</xdr:row>
      <xdr:rowOff>180975</xdr:rowOff>
    </xdr:from>
    <xdr:to>
      <xdr:col>1</xdr:col>
      <xdr:colOff>190500</xdr:colOff>
      <xdr:row>14</xdr:row>
      <xdr:rowOff>438150</xdr:rowOff>
    </xdr:to>
    <xdr:sp macro="" textlink="">
      <xdr:nvSpPr>
        <xdr:cNvPr id="65" name="Text Box 30"/>
        <xdr:cNvSpPr txBox="1">
          <a:spLocks noChangeArrowheads="1"/>
        </xdr:cNvSpPr>
      </xdr:nvSpPr>
      <xdr:spPr bwMode="auto">
        <a:xfrm>
          <a:off x="180975" y="4467225"/>
          <a:ext cx="247650" cy="1285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明朝"/>
              <a:ea typeface="ＭＳ 明朝"/>
            </a:rPr>
            <a:t> 生  産  面</a:t>
          </a:r>
        </a:p>
      </xdr:txBody>
    </xdr:sp>
    <xdr:clientData/>
  </xdr:twoCellAnchor>
  <xdr:twoCellAnchor>
    <xdr:from>
      <xdr:col>8</xdr:col>
      <xdr:colOff>119495</xdr:colOff>
      <xdr:row>14</xdr:row>
      <xdr:rowOff>28719</xdr:rowOff>
    </xdr:from>
    <xdr:to>
      <xdr:col>14</xdr:col>
      <xdr:colOff>62345</xdr:colOff>
      <xdr:row>20</xdr:row>
      <xdr:rowOff>199160</xdr:rowOff>
    </xdr:to>
    <xdr:graphicFrame macro="">
      <xdr:nvGraphicFramePr>
        <xdr:cNvPr id="66"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247650</xdr:colOff>
      <xdr:row>19</xdr:row>
      <xdr:rowOff>114300</xdr:rowOff>
    </xdr:from>
    <xdr:to>
      <xdr:col>6</xdr:col>
      <xdr:colOff>381000</xdr:colOff>
      <xdr:row>19</xdr:row>
      <xdr:rowOff>447675</xdr:rowOff>
    </xdr:to>
    <xdr:sp macro="" textlink="">
      <xdr:nvSpPr>
        <xdr:cNvPr id="67" name="Text Box 32"/>
        <xdr:cNvSpPr txBox="1">
          <a:spLocks noChangeArrowheads="1"/>
        </xdr:cNvSpPr>
      </xdr:nvSpPr>
      <xdr:spPr bwMode="auto">
        <a:xfrm>
          <a:off x="2171700" y="8067675"/>
          <a:ext cx="1057275"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明朝"/>
              <a:ea typeface="ＭＳ 明朝"/>
            </a:rPr>
            <a:t>地域</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民雇用者報酬</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2,289,210</a:t>
          </a:r>
          <a:endParaRPr lang="ja-JP" altLang="en-US" sz="800" b="0" i="0" u="none" strike="noStrike" baseline="0">
            <a:solidFill>
              <a:srgbClr val="000000"/>
            </a:solidFill>
            <a:latin typeface="ＭＳ 明朝"/>
            <a:ea typeface="ＭＳ 明朝"/>
          </a:endParaRPr>
        </a:p>
      </xdr:txBody>
    </xdr:sp>
    <xdr:clientData/>
  </xdr:twoCellAnchor>
  <xdr:twoCellAnchor>
    <xdr:from>
      <xdr:col>11</xdr:col>
      <xdr:colOff>57150</xdr:colOff>
      <xdr:row>9</xdr:row>
      <xdr:rowOff>28575</xdr:rowOff>
    </xdr:from>
    <xdr:to>
      <xdr:col>12</xdr:col>
      <xdr:colOff>476250</xdr:colOff>
      <xdr:row>14</xdr:row>
      <xdr:rowOff>428625</xdr:rowOff>
    </xdr:to>
    <xdr:sp macro="" textlink="">
      <xdr:nvSpPr>
        <xdr:cNvPr id="68" name="AutoShape 33"/>
        <xdr:cNvSpPr>
          <a:spLocks noChangeArrowheads="1"/>
        </xdr:cNvSpPr>
      </xdr:nvSpPr>
      <xdr:spPr bwMode="auto">
        <a:xfrm rot="10800134" flipH="1">
          <a:off x="6657975" y="2762250"/>
          <a:ext cx="733425" cy="29813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8138 h 21600"/>
            <a:gd name="T20" fmla="*/ 17496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094" y="0"/>
              </a:moveTo>
              <a:lnTo>
                <a:pt x="10588" y="7657"/>
              </a:lnTo>
              <a:lnTo>
                <a:pt x="14692" y="7657"/>
              </a:lnTo>
              <a:lnTo>
                <a:pt x="14692" y="18138"/>
              </a:lnTo>
              <a:lnTo>
                <a:pt x="0" y="18138"/>
              </a:lnTo>
              <a:lnTo>
                <a:pt x="0" y="21600"/>
              </a:lnTo>
              <a:lnTo>
                <a:pt x="17496" y="21600"/>
              </a:lnTo>
              <a:lnTo>
                <a:pt x="17496" y="7657"/>
              </a:lnTo>
              <a:lnTo>
                <a:pt x="21600" y="7657"/>
              </a:lnTo>
              <a:lnTo>
                <a:pt x="16094"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editAs="oneCell">
    <xdr:from>
      <xdr:col>7</xdr:col>
      <xdr:colOff>264502</xdr:colOff>
      <xdr:row>20</xdr:row>
      <xdr:rowOff>354806</xdr:rowOff>
    </xdr:from>
    <xdr:to>
      <xdr:col>8</xdr:col>
      <xdr:colOff>264502</xdr:colOff>
      <xdr:row>21</xdr:row>
      <xdr:rowOff>2381</xdr:rowOff>
    </xdr:to>
    <xdr:sp macro="" textlink="">
      <xdr:nvSpPr>
        <xdr:cNvPr id="69" name="Text Box 34"/>
        <xdr:cNvSpPr txBox="1">
          <a:spLocks noChangeArrowheads="1"/>
        </xdr:cNvSpPr>
      </xdr:nvSpPr>
      <xdr:spPr bwMode="auto">
        <a:xfrm>
          <a:off x="4265002" y="8832056"/>
          <a:ext cx="6477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en-US" altLang="ja-JP" sz="900" b="0" i="0" u="none" strike="noStrike" baseline="0">
              <a:solidFill>
                <a:srgbClr val="000000"/>
              </a:solidFill>
              <a:latin typeface="ＭＳ 明朝"/>
              <a:ea typeface="ＭＳ 明朝"/>
            </a:rPr>
            <a:t>5,379,004</a:t>
          </a:r>
          <a:endParaRPr lang="ja-JP" altLang="en-US" sz="900" b="0" i="0" u="none" strike="noStrike" baseline="0">
            <a:solidFill>
              <a:srgbClr val="000000"/>
            </a:solidFill>
            <a:latin typeface="ＭＳ 明朝"/>
            <a:ea typeface="ＭＳ 明朝"/>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0.45218</cdr:x>
      <cdr:y>0.49181</cdr:y>
    </cdr:from>
    <cdr:to>
      <cdr:x>0.62752</cdr:x>
      <cdr:y>0.61627</cdr:y>
    </cdr:to>
    <cdr:sp macro="" textlink="">
      <cdr:nvSpPr>
        <cdr:cNvPr id="68609" name="Text Box 1"/>
        <cdr:cNvSpPr txBox="1">
          <a:spLocks xmlns:a="http://schemas.openxmlformats.org/drawingml/2006/main" noChangeArrowheads="1"/>
        </cdr:cNvSpPr>
      </cdr:nvSpPr>
      <cdr:spPr bwMode="auto">
        <a:xfrm xmlns:a="http://schemas.openxmlformats.org/drawingml/2006/main">
          <a:off x="1473778" y="1642486"/>
          <a:ext cx="571500" cy="415636"/>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lnSpc>
              <a:spcPts val="1000"/>
            </a:lnSpc>
            <a:defRPr sz="1000"/>
          </a:pPr>
          <a:r>
            <a:rPr lang="ja-JP" altLang="en-US" sz="800" b="0" i="0" u="none" strike="noStrike" baseline="0">
              <a:solidFill>
                <a:srgbClr val="000000"/>
              </a:solidFill>
              <a:latin typeface="ＭＳ 明朝"/>
              <a:ea typeface="ＭＳ 明朝"/>
            </a:rPr>
            <a:t>平成2</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年度</a:t>
          </a:r>
        </a:p>
        <a:p xmlns:a="http://schemas.openxmlformats.org/drawingml/2006/main">
          <a:pPr algn="ctr" rtl="0">
            <a:lnSpc>
              <a:spcPts val="1000"/>
            </a:lnSpc>
            <a:defRPr sz="1000"/>
          </a:pPr>
          <a:r>
            <a:rPr lang="ja-JP" altLang="en-US" sz="800" b="0" i="0" u="none" strike="noStrike" baseline="0">
              <a:solidFill>
                <a:srgbClr val="000000"/>
              </a:solidFill>
              <a:latin typeface="ＭＳ 明朝"/>
              <a:ea typeface="ＭＳ 明朝"/>
            </a:rPr>
            <a:t>域内総生産</a:t>
          </a:r>
        </a:p>
        <a:p xmlns:a="http://schemas.openxmlformats.org/drawingml/2006/main">
          <a:pPr algn="ctr" rtl="0">
            <a:lnSpc>
              <a:spcPts val="1000"/>
            </a:lnSpc>
            <a:defRPr sz="1000"/>
          </a:pPr>
          <a:r>
            <a:rPr lang="en-US" altLang="ja-JP" sz="850" b="0" i="0" u="none" strike="noStrike" baseline="0">
              <a:solidFill>
                <a:srgbClr val="000000"/>
              </a:solidFill>
              <a:latin typeface="ＭＳ 明朝"/>
              <a:ea typeface="ＭＳ 明朝"/>
            </a:rPr>
            <a:t>5,379,004</a:t>
          </a:r>
          <a:endParaRPr lang="ja-JP" altLang="en-US" sz="850" b="0" i="0" u="none" strike="noStrike" baseline="0">
            <a:solidFill>
              <a:srgbClr val="000000"/>
            </a:solidFill>
            <a:latin typeface="ＭＳ 明朝"/>
            <a:ea typeface="ＭＳ 明朝"/>
          </a:endParaRPr>
        </a:p>
      </cdr:txBody>
    </cdr:sp>
  </cdr:relSizeAnchor>
  <cdr:relSizeAnchor xmlns:cdr="http://schemas.openxmlformats.org/drawingml/2006/chartDrawing">
    <cdr:from>
      <cdr:x>0.13145</cdr:x>
      <cdr:y>0.60124</cdr:y>
    </cdr:from>
    <cdr:to>
      <cdr:x>0.20356</cdr:x>
      <cdr:y>0.62859</cdr:y>
    </cdr:to>
    <cdr:cxnSp macro="">
      <cdr:nvCxnSpPr>
        <cdr:cNvPr id="3" name="直線矢印コネクタ 2"/>
        <cdr:cNvCxnSpPr/>
      </cdr:nvCxnSpPr>
      <cdr:spPr bwMode="auto">
        <a:xfrm xmlns:a="http://schemas.openxmlformats.org/drawingml/2006/main">
          <a:off x="422031" y="1976194"/>
          <a:ext cx="231530" cy="8989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0.1246</cdr:x>
      <cdr:y>0.46303</cdr:y>
    </cdr:from>
    <cdr:to>
      <cdr:x>0.19121</cdr:x>
      <cdr:y>0.53709</cdr:y>
    </cdr:to>
    <cdr:cxnSp macro="">
      <cdr:nvCxnSpPr>
        <cdr:cNvPr id="5" name="直線矢印コネクタ 4"/>
        <cdr:cNvCxnSpPr/>
      </cdr:nvCxnSpPr>
      <cdr:spPr bwMode="auto">
        <a:xfrm xmlns:a="http://schemas.openxmlformats.org/drawingml/2006/main">
          <a:off x="400050" y="1521925"/>
          <a:ext cx="213860" cy="24341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0.14742</cdr:x>
      <cdr:y>0.32928</cdr:y>
    </cdr:from>
    <cdr:to>
      <cdr:x>0.20603</cdr:x>
      <cdr:y>0.46291</cdr:y>
    </cdr:to>
    <cdr:cxnSp macro="">
      <cdr:nvCxnSpPr>
        <cdr:cNvPr id="7" name="直線矢印コネクタ 6"/>
        <cdr:cNvCxnSpPr/>
      </cdr:nvCxnSpPr>
      <cdr:spPr bwMode="auto">
        <a:xfrm xmlns:a="http://schemas.openxmlformats.org/drawingml/2006/main">
          <a:off x="473319" y="1082309"/>
          <a:ext cx="188173" cy="439210"/>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0.17024</cdr:x>
      <cdr:y>0.73244</cdr:y>
    </cdr:from>
    <cdr:to>
      <cdr:x>0.25296</cdr:x>
      <cdr:y>0.77957</cdr:y>
    </cdr:to>
    <cdr:cxnSp macro="">
      <cdr:nvCxnSpPr>
        <cdr:cNvPr id="9" name="直線矢印コネクタ 8"/>
        <cdr:cNvCxnSpPr/>
      </cdr:nvCxnSpPr>
      <cdr:spPr bwMode="auto">
        <a:xfrm xmlns:a="http://schemas.openxmlformats.org/drawingml/2006/main" flipV="1">
          <a:off x="546588" y="2407426"/>
          <a:ext cx="265580" cy="154922"/>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5773;&#30952;&#22320;&#22495;GRP&#27010;&#24565;&#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関連図"/>
      <sheetName val="円ｸﾞﾗﾌ計算"/>
      <sheetName val="H28播磨要素所得"/>
      <sheetName val="H28県要素所得"/>
      <sheetName val="生産製造中分類"/>
      <sheetName val="生産"/>
      <sheetName val="分配"/>
      <sheetName val="支出"/>
    </sheetNames>
    <sheetDataSet>
      <sheetData sheetId="0" refreshError="1"/>
      <sheetData sheetId="1">
        <row r="15">
          <cell r="A15" t="str">
            <v>製造業</v>
          </cell>
          <cell r="C15">
            <v>1642788</v>
          </cell>
        </row>
        <row r="16">
          <cell r="A16" t="str">
            <v>不動産業</v>
          </cell>
          <cell r="C16">
            <v>704997</v>
          </cell>
        </row>
        <row r="17">
          <cell r="A17" t="str">
            <v>卸売・小売業</v>
          </cell>
          <cell r="C17">
            <v>515535</v>
          </cell>
        </row>
        <row r="18">
          <cell r="A18" t="str">
            <v>保健衛生・社会事業</v>
          </cell>
          <cell r="C18">
            <v>359450</v>
          </cell>
        </row>
        <row r="19">
          <cell r="A19" t="str">
            <v>専門・科学技術、業務支援サービス業</v>
          </cell>
          <cell r="C19">
            <v>307411</v>
          </cell>
        </row>
        <row r="20">
          <cell r="A20" t="str">
            <v>運輸・郵便業</v>
          </cell>
          <cell r="C20">
            <v>267038</v>
          </cell>
        </row>
        <row r="21">
          <cell r="A21" t="str">
            <v>建設業</v>
          </cell>
          <cell r="C21">
            <v>243826</v>
          </cell>
        </row>
        <row r="22">
          <cell r="A22" t="str">
            <v>教育</v>
          </cell>
          <cell r="C22">
            <v>193460</v>
          </cell>
        </row>
        <row r="23">
          <cell r="A23" t="str">
            <v>金融・保険業</v>
          </cell>
          <cell r="C23">
            <v>164723</v>
          </cell>
        </row>
        <row r="24">
          <cell r="A24" t="str">
            <v>その他</v>
          </cell>
          <cell r="C24">
            <v>979776</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X51"/>
  <sheetViews>
    <sheetView tabSelected="1" view="pageBreakPreview" zoomScale="90" zoomScaleNormal="75" zoomScaleSheetLayoutView="90" workbookViewId="0">
      <selection activeCell="O1" sqref="O1"/>
    </sheetView>
  </sheetViews>
  <sheetFormatPr defaultRowHeight="12.75"/>
  <cols>
    <col min="1" max="1" width="1.25" style="127" customWidth="1"/>
    <col min="2" max="2" width="2.625" style="127" customWidth="1"/>
    <col min="3" max="3" width="15.125" style="127" customWidth="1"/>
    <col min="4" max="4" width="0.875" style="127" customWidth="1"/>
    <col min="5" max="5" width="13.125" style="127" customWidth="1"/>
    <col min="6" max="6" width="3.125" style="127" customWidth="1"/>
    <col min="7" max="7" width="13.125" style="127" customWidth="1"/>
    <col min="8" max="8" width="12.125" style="127" customWidth="1"/>
    <col min="9" max="9" width="10.5" style="127" customWidth="1"/>
    <col min="10" max="10" width="0.875" style="127" customWidth="1"/>
    <col min="11" max="11" width="1.625" style="127" customWidth="1"/>
    <col min="12" max="12" width="0.875" style="127" customWidth="1"/>
    <col min="13" max="13" width="15.625" style="127" customWidth="1"/>
    <col min="14" max="14" width="10" style="127" customWidth="1"/>
    <col min="15" max="15" width="2.625" style="127" customWidth="1"/>
    <col min="16" max="16" width="13.625" style="127" customWidth="1"/>
    <col min="17" max="17" width="11.125" style="127" customWidth="1"/>
    <col min="18" max="18" width="1.625" style="127" customWidth="1"/>
    <col min="19" max="19" width="12.375" style="127" customWidth="1"/>
    <col min="20" max="20" width="0.875" style="127" customWidth="1"/>
    <col min="21" max="21" width="1.625" style="127" customWidth="1"/>
    <col min="22" max="22" width="2.625" style="127" customWidth="1"/>
    <col min="23" max="23" width="19.75" style="127" customWidth="1"/>
    <col min="24" max="24" width="11.5" style="127" customWidth="1"/>
    <col min="25" max="16384" width="9" style="127"/>
  </cols>
  <sheetData>
    <row r="1" spans="2:24" ht="32.25" customHeight="1">
      <c r="B1" s="679" t="s">
        <v>475</v>
      </c>
      <c r="D1" s="680"/>
      <c r="M1" s="681"/>
    </row>
    <row r="2" spans="2:24" ht="15.75" customHeight="1">
      <c r="B2" s="680"/>
      <c r="D2" s="680"/>
      <c r="X2" s="682" t="s">
        <v>0</v>
      </c>
    </row>
    <row r="3" spans="2:24" ht="15.75" customHeight="1"/>
    <row r="4" spans="2:24" ht="15.75" customHeight="1" thickBot="1">
      <c r="G4" s="128" t="s">
        <v>4</v>
      </c>
      <c r="V4" s="683"/>
      <c r="W4" s="683" t="s">
        <v>17</v>
      </c>
      <c r="X4" s="683"/>
    </row>
    <row r="5" spans="2:24" ht="15.75" customHeight="1">
      <c r="G5" s="231">
        <f>経済循環図!G4</f>
        <v>5335014</v>
      </c>
      <c r="V5" s="684"/>
      <c r="W5" s="685" t="s">
        <v>7</v>
      </c>
      <c r="X5" s="686">
        <f>経済循環図!X4</f>
        <v>3631332</v>
      </c>
    </row>
    <row r="6" spans="2:24" ht="10.7" customHeight="1" thickBot="1">
      <c r="G6" s="129"/>
      <c r="V6" s="687" t="s">
        <v>63</v>
      </c>
      <c r="W6" s="688" t="s">
        <v>10</v>
      </c>
      <c r="X6" s="689">
        <f>経済循環図!X5</f>
        <v>1068328</v>
      </c>
    </row>
    <row r="7" spans="2:24" ht="5.0999999999999996" customHeight="1">
      <c r="D7" s="130"/>
      <c r="E7" s="131"/>
      <c r="F7" s="131"/>
      <c r="G7" s="131"/>
      <c r="H7" s="131"/>
      <c r="I7" s="131"/>
      <c r="J7" s="132"/>
      <c r="L7" s="133"/>
      <c r="M7" s="134"/>
      <c r="N7" s="134"/>
      <c r="O7" s="134"/>
      <c r="P7" s="134"/>
      <c r="Q7" s="134"/>
      <c r="R7" s="134"/>
      <c r="S7" s="134"/>
      <c r="T7" s="690"/>
      <c r="V7" s="687"/>
      <c r="W7" s="688"/>
      <c r="X7" s="689"/>
    </row>
    <row r="8" spans="2:24" ht="15.75" customHeight="1">
      <c r="D8" s="135"/>
      <c r="E8" s="136" t="s">
        <v>29</v>
      </c>
      <c r="F8" s="136"/>
      <c r="G8" s="136"/>
      <c r="H8" s="136"/>
      <c r="I8" s="136"/>
      <c r="J8" s="137"/>
      <c r="K8" s="138"/>
      <c r="L8" s="135"/>
      <c r="M8" s="136" t="s">
        <v>6</v>
      </c>
      <c r="N8" s="136"/>
      <c r="O8" s="136"/>
      <c r="P8" s="136"/>
      <c r="Q8" s="136"/>
      <c r="R8" s="136"/>
      <c r="S8" s="136"/>
      <c r="T8" s="137"/>
      <c r="V8" s="691" t="s">
        <v>65</v>
      </c>
      <c r="W8" s="692" t="s">
        <v>18</v>
      </c>
      <c r="X8" s="678">
        <f>経済循環図!X7</f>
        <v>4126804</v>
      </c>
    </row>
    <row r="9" spans="2:24" ht="15.75" customHeight="1">
      <c r="D9" s="135"/>
      <c r="E9" s="136"/>
      <c r="F9" s="136"/>
      <c r="G9" s="136"/>
      <c r="H9" s="136"/>
      <c r="I9" s="136"/>
      <c r="J9" s="137"/>
      <c r="K9" s="139"/>
      <c r="L9" s="135"/>
      <c r="M9" s="136"/>
      <c r="N9" s="136"/>
      <c r="O9" s="136"/>
      <c r="P9" s="136"/>
      <c r="Q9" s="136"/>
      <c r="R9" s="136"/>
      <c r="S9" s="136"/>
      <c r="T9" s="137"/>
      <c r="U9" s="152"/>
      <c r="V9" s="691" t="s">
        <v>64</v>
      </c>
      <c r="W9" s="692" t="s">
        <v>48</v>
      </c>
      <c r="X9" s="678">
        <f>経済循環図!X8</f>
        <v>3835379</v>
      </c>
    </row>
    <row r="10" spans="2:24" ht="15.75" customHeight="1">
      <c r="B10" s="539" t="s">
        <v>73</v>
      </c>
      <c r="D10" s="135"/>
      <c r="E10" s="140" t="s">
        <v>37</v>
      </c>
      <c r="F10" s="136"/>
      <c r="G10" s="140" t="s">
        <v>1</v>
      </c>
      <c r="H10" s="136"/>
      <c r="I10" s="140" t="s">
        <v>5</v>
      </c>
      <c r="J10" s="137"/>
      <c r="K10" s="139"/>
      <c r="L10" s="135"/>
      <c r="M10" s="141" t="s">
        <v>7</v>
      </c>
      <c r="N10" s="232">
        <f>経済循環図!N9</f>
        <v>3631332</v>
      </c>
      <c r="O10" s="142"/>
      <c r="P10" s="141" t="s">
        <v>10</v>
      </c>
      <c r="Q10" s="232">
        <f>経済循環図!Q9</f>
        <v>1068328</v>
      </c>
      <c r="R10" s="142"/>
      <c r="S10" s="140" t="s">
        <v>37</v>
      </c>
      <c r="T10" s="137"/>
      <c r="U10" s="152"/>
      <c r="V10" s="693" t="s">
        <v>65</v>
      </c>
      <c r="W10" s="694" t="s">
        <v>32</v>
      </c>
      <c r="X10" s="233">
        <f>経済循環図!X9</f>
        <v>196878</v>
      </c>
    </row>
    <row r="11" spans="2:24" ht="15.75" customHeight="1">
      <c r="B11" s="540"/>
      <c r="D11" s="135"/>
      <c r="E11" s="143" t="s">
        <v>36</v>
      </c>
      <c r="F11" s="136"/>
      <c r="G11" s="143"/>
      <c r="H11" s="136"/>
      <c r="I11" s="143"/>
      <c r="J11" s="137"/>
      <c r="K11" s="139"/>
      <c r="L11" s="144"/>
      <c r="M11" s="145" t="s">
        <v>8</v>
      </c>
      <c r="N11" s="234">
        <f>経済循環図!N10</f>
        <v>2804456</v>
      </c>
      <c r="O11" s="142"/>
      <c r="P11" s="145" t="s">
        <v>11</v>
      </c>
      <c r="Q11" s="234">
        <f>経済循環図!Q10</f>
        <v>1059952</v>
      </c>
      <c r="R11" s="142"/>
      <c r="S11" s="143" t="s">
        <v>47</v>
      </c>
      <c r="T11" s="137"/>
      <c r="U11" s="152"/>
      <c r="V11" s="691"/>
      <c r="W11" s="692" t="s">
        <v>68</v>
      </c>
      <c r="X11" s="678">
        <f>経済循環図!X10</f>
        <v>5187963</v>
      </c>
    </row>
    <row r="12" spans="2:24" ht="15.75" customHeight="1">
      <c r="B12" s="541"/>
      <c r="D12" s="135"/>
      <c r="E12" s="235">
        <f>経済循環図!E11</f>
        <v>3835379</v>
      </c>
      <c r="F12" s="136"/>
      <c r="G12" s="235">
        <f>経済循環図!G11</f>
        <v>10714018</v>
      </c>
      <c r="H12" s="136"/>
      <c r="I12" s="235">
        <f>経済循環図!I11</f>
        <v>5335014</v>
      </c>
      <c r="J12" s="170"/>
      <c r="K12" s="151"/>
      <c r="L12" s="135"/>
      <c r="M12" s="146" t="s">
        <v>9</v>
      </c>
      <c r="N12" s="236">
        <f>経済循環図!N11</f>
        <v>826876</v>
      </c>
      <c r="O12" s="142"/>
      <c r="P12" s="146" t="s">
        <v>197</v>
      </c>
      <c r="Q12" s="236">
        <f>経済循環図!Q11</f>
        <v>8376</v>
      </c>
      <c r="R12" s="142"/>
      <c r="S12" s="235">
        <f>経済循環図!S11</f>
        <v>4140500</v>
      </c>
      <c r="T12" s="170"/>
      <c r="U12" s="152"/>
      <c r="V12" s="693" t="s">
        <v>65</v>
      </c>
      <c r="W12" s="694" t="s">
        <v>12</v>
      </c>
      <c r="X12" s="233">
        <f>経済循環図!X11</f>
        <v>-80930</v>
      </c>
    </row>
    <row r="13" spans="2:24" ht="5.0999999999999996" customHeight="1" thickBot="1">
      <c r="B13" s="147"/>
      <c r="D13" s="148"/>
      <c r="E13" s="149"/>
      <c r="F13" s="150"/>
      <c r="G13" s="149"/>
      <c r="H13" s="150"/>
      <c r="I13" s="149"/>
      <c r="J13" s="171"/>
      <c r="K13" s="151"/>
      <c r="L13" s="148"/>
      <c r="M13" s="150"/>
      <c r="N13" s="149"/>
      <c r="O13" s="149"/>
      <c r="P13" s="150"/>
      <c r="Q13" s="149"/>
      <c r="R13" s="149"/>
      <c r="S13" s="149"/>
      <c r="T13" s="171"/>
      <c r="U13" s="152"/>
      <c r="V13" s="695"/>
      <c r="W13" s="696" t="s">
        <v>16</v>
      </c>
      <c r="X13" s="697">
        <f>経済循環図!X12</f>
        <v>5107033</v>
      </c>
    </row>
    <row r="14" spans="2:24" ht="10.7" customHeight="1" thickBot="1">
      <c r="C14" s="151"/>
      <c r="D14" s="151"/>
      <c r="E14" s="151"/>
      <c r="G14" s="152"/>
      <c r="H14" s="152"/>
      <c r="I14" s="152"/>
      <c r="J14" s="152"/>
      <c r="K14" s="152"/>
      <c r="L14" s="152"/>
      <c r="M14" s="152"/>
      <c r="N14" s="129"/>
      <c r="O14" s="129"/>
      <c r="P14" s="152"/>
      <c r="Q14" s="129"/>
      <c r="R14" s="129"/>
      <c r="U14" s="152"/>
      <c r="V14" s="698"/>
      <c r="W14" s="699"/>
      <c r="X14" s="700"/>
    </row>
    <row r="15" spans="2:24" ht="15.75" customHeight="1">
      <c r="G15" s="152"/>
      <c r="H15" s="152"/>
      <c r="I15" s="152"/>
      <c r="J15" s="152"/>
      <c r="K15" s="152"/>
      <c r="L15" s="152"/>
      <c r="M15" s="152"/>
      <c r="N15" s="152"/>
      <c r="O15" s="152"/>
      <c r="P15" s="152"/>
      <c r="Q15" s="152"/>
      <c r="R15" s="152"/>
      <c r="S15" s="152"/>
      <c r="T15" s="152"/>
      <c r="U15" s="152"/>
      <c r="V15" s="683"/>
      <c r="W15" s="683"/>
      <c r="X15" s="683"/>
    </row>
    <row r="16" spans="2:24" ht="15.75" customHeight="1" thickBot="1">
      <c r="G16" s="128" t="s">
        <v>59</v>
      </c>
      <c r="H16" s="152"/>
      <c r="V16" s="683"/>
      <c r="W16" s="683" t="s">
        <v>19</v>
      </c>
      <c r="X16" s="683"/>
    </row>
    <row r="17" spans="3:24" ht="15.75" customHeight="1">
      <c r="E17" s="153" t="s">
        <v>72</v>
      </c>
      <c r="G17" s="154" t="s">
        <v>60</v>
      </c>
      <c r="L17" s="155"/>
      <c r="O17" s="152"/>
      <c r="P17" s="128" t="s">
        <v>66</v>
      </c>
      <c r="S17" s="153" t="s">
        <v>72</v>
      </c>
      <c r="T17" s="147"/>
      <c r="V17" s="701"/>
      <c r="W17" s="685" t="s">
        <v>18</v>
      </c>
      <c r="X17" s="686">
        <f>経済循環図!X16</f>
        <v>4140500</v>
      </c>
    </row>
    <row r="18" spans="3:24" ht="15.75" customHeight="1">
      <c r="G18" s="231">
        <f>経済循環図!G17</f>
        <v>-80930</v>
      </c>
      <c r="O18" s="152"/>
      <c r="P18" s="167">
        <f>経済循環図!P17</f>
        <v>3631332</v>
      </c>
      <c r="V18" s="691" t="s">
        <v>64</v>
      </c>
      <c r="W18" s="692" t="s">
        <v>48</v>
      </c>
      <c r="X18" s="678">
        <f>経済循環図!X17</f>
        <v>3835379</v>
      </c>
    </row>
    <row r="19" spans="3:24" ht="15.75" customHeight="1">
      <c r="V19" s="691" t="s">
        <v>65</v>
      </c>
      <c r="W19" s="692" t="s">
        <v>12</v>
      </c>
      <c r="X19" s="678">
        <f>経済循環図!X18</f>
        <v>-80930</v>
      </c>
    </row>
    <row r="20" spans="3:24" ht="15.75" customHeight="1">
      <c r="C20" s="156"/>
      <c r="D20" s="544" t="s">
        <v>38</v>
      </c>
      <c r="E20" s="545"/>
      <c r="M20" s="128" t="s">
        <v>7</v>
      </c>
      <c r="O20" s="152"/>
      <c r="V20" s="691" t="s">
        <v>63</v>
      </c>
      <c r="W20" s="692" t="s">
        <v>49</v>
      </c>
      <c r="X20" s="678">
        <f>経済循環図!X19</f>
        <v>196878</v>
      </c>
    </row>
    <row r="21" spans="3:24" ht="15.75" customHeight="1">
      <c r="C21" s="157"/>
      <c r="D21" s="537" t="s">
        <v>39</v>
      </c>
      <c r="E21" s="538"/>
      <c r="M21" s="167">
        <f>経済循環図!M20</f>
        <v>3631332</v>
      </c>
      <c r="V21" s="693" t="s">
        <v>76</v>
      </c>
      <c r="W21" s="694" t="s">
        <v>50</v>
      </c>
      <c r="X21" s="243">
        <f>経済循環図!X20</f>
        <v>-8621</v>
      </c>
    </row>
    <row r="22" spans="3:24" ht="15.75" customHeight="1" thickBot="1">
      <c r="C22" s="157"/>
      <c r="D22" s="542">
        <f>経済循環図!D21</f>
        <v>1163859</v>
      </c>
      <c r="E22" s="543"/>
      <c r="G22" s="128" t="s">
        <v>46</v>
      </c>
      <c r="H22" s="158"/>
      <c r="I22" s="159"/>
      <c r="J22" s="152"/>
      <c r="K22" s="152"/>
      <c r="P22" s="156" t="s">
        <v>21</v>
      </c>
      <c r="Q22" s="128" t="s">
        <v>56</v>
      </c>
      <c r="R22" s="152"/>
      <c r="V22" s="702"/>
      <c r="W22" s="703" t="s">
        <v>20</v>
      </c>
      <c r="X22" s="704">
        <f>経済循環図!X21</f>
        <v>749921</v>
      </c>
    </row>
    <row r="23" spans="3:24" ht="15.75" customHeight="1">
      <c r="C23" s="157"/>
      <c r="D23" s="544" t="s">
        <v>3</v>
      </c>
      <c r="E23" s="545"/>
      <c r="G23" s="160" t="s">
        <v>45</v>
      </c>
      <c r="H23" s="161" t="s">
        <v>46</v>
      </c>
      <c r="I23" s="162" t="s">
        <v>52</v>
      </c>
      <c r="J23" s="152"/>
      <c r="K23" s="152"/>
      <c r="P23" s="163">
        <f>経済循環図!P22</f>
        <v>556537</v>
      </c>
      <c r="Q23" s="164" t="s">
        <v>55</v>
      </c>
      <c r="R23" s="129"/>
    </row>
    <row r="24" spans="3:24" ht="15.75" customHeight="1">
      <c r="C24" s="157" t="s">
        <v>43</v>
      </c>
      <c r="D24" s="542">
        <f>経済循環図!D23</f>
        <v>2462428</v>
      </c>
      <c r="E24" s="543"/>
      <c r="G24" s="231">
        <f>経済循環図!G23</f>
        <v>3545357</v>
      </c>
      <c r="H24" s="165" t="s">
        <v>107</v>
      </c>
      <c r="I24" s="162" t="s">
        <v>51</v>
      </c>
      <c r="J24" s="152"/>
      <c r="K24" s="152"/>
      <c r="L24" s="152"/>
      <c r="P24" s="128" t="s">
        <v>35</v>
      </c>
      <c r="Q24" s="164" t="s">
        <v>57</v>
      </c>
      <c r="R24" s="129"/>
      <c r="U24" s="152"/>
      <c r="W24" s="705" t="s">
        <v>10</v>
      </c>
      <c r="X24" s="706">
        <f>経済循環図!X23</f>
        <v>1068328</v>
      </c>
    </row>
    <row r="25" spans="3:24" ht="15.75" customHeight="1">
      <c r="C25" s="157" t="s">
        <v>44</v>
      </c>
      <c r="D25" s="544" t="s">
        <v>42</v>
      </c>
      <c r="E25" s="545"/>
      <c r="G25" s="157" t="s">
        <v>42</v>
      </c>
      <c r="H25" s="161"/>
      <c r="I25" s="164">
        <f>経済循環図!I24</f>
        <v>4506972</v>
      </c>
      <c r="J25" s="152"/>
      <c r="K25" s="152"/>
      <c r="L25" s="152"/>
      <c r="P25" s="154" t="s">
        <v>34</v>
      </c>
      <c r="Q25" s="143" t="s">
        <v>58</v>
      </c>
      <c r="R25" s="129"/>
      <c r="U25" s="152"/>
    </row>
    <row r="26" spans="3:24" ht="15.75" customHeight="1">
      <c r="C26" s="157"/>
      <c r="D26" s="546" t="s">
        <v>40</v>
      </c>
      <c r="E26" s="547"/>
      <c r="G26" s="163" t="s">
        <v>40</v>
      </c>
      <c r="H26" s="237">
        <f>経済循環図!H25</f>
        <v>4033579</v>
      </c>
      <c r="I26" s="162"/>
      <c r="J26" s="152"/>
      <c r="K26" s="152"/>
      <c r="L26" s="152"/>
      <c r="N26" s="153" t="s">
        <v>72</v>
      </c>
      <c r="P26" s="231">
        <f>経済循環図!P25</f>
        <v>196878</v>
      </c>
      <c r="Q26" s="164"/>
      <c r="R26" s="129"/>
      <c r="U26" s="152"/>
    </row>
    <row r="27" spans="3:24" ht="15.75" customHeight="1">
      <c r="C27" s="100">
        <f>D22+D24+D28+D30</f>
        <v>5379004</v>
      </c>
      <c r="D27" s="537" t="s">
        <v>41</v>
      </c>
      <c r="E27" s="538"/>
      <c r="G27" s="157" t="s">
        <v>41</v>
      </c>
      <c r="H27" s="161"/>
      <c r="I27" s="162"/>
      <c r="J27" s="152"/>
      <c r="K27" s="152"/>
      <c r="L27" s="152"/>
      <c r="P27" s="157" t="s">
        <v>70</v>
      </c>
      <c r="Q27" s="164">
        <f>経済循環図!Q26</f>
        <v>556537</v>
      </c>
      <c r="R27" s="129"/>
      <c r="U27" s="152"/>
      <c r="W27" s="156" t="s">
        <v>23</v>
      </c>
      <c r="X27" s="128" t="s">
        <v>31</v>
      </c>
    </row>
    <row r="28" spans="3:24" ht="15.75" customHeight="1">
      <c r="C28" s="157"/>
      <c r="D28" s="542">
        <f>経済循環図!D27</f>
        <v>488222</v>
      </c>
      <c r="E28" s="543"/>
      <c r="G28" s="238">
        <f>経済循環図!G27</f>
        <v>488222</v>
      </c>
      <c r="H28" s="166"/>
      <c r="I28" s="162"/>
      <c r="J28" s="152"/>
      <c r="K28" s="152"/>
      <c r="L28" s="152"/>
      <c r="P28" s="157" t="s">
        <v>71</v>
      </c>
      <c r="Q28" s="164"/>
      <c r="R28" s="129"/>
      <c r="U28" s="152"/>
      <c r="W28" s="240">
        <f>経済循環図!W27</f>
        <v>946799</v>
      </c>
      <c r="X28" s="154" t="s">
        <v>30</v>
      </c>
    </row>
    <row r="29" spans="3:24" ht="15.75" customHeight="1">
      <c r="C29" s="157"/>
      <c r="D29" s="544" t="s">
        <v>13</v>
      </c>
      <c r="E29" s="545"/>
      <c r="G29" s="156" t="s">
        <v>54</v>
      </c>
      <c r="H29" s="239">
        <f>経済循環図!H28</f>
        <v>473393</v>
      </c>
      <c r="I29" s="154"/>
      <c r="J29" s="152"/>
      <c r="K29" s="152"/>
      <c r="L29" s="152"/>
      <c r="P29" s="167">
        <f>経済循環図!P28</f>
        <v>196878</v>
      </c>
      <c r="Q29" s="167"/>
      <c r="R29" s="152"/>
      <c r="W29" s="128" t="s">
        <v>33</v>
      </c>
      <c r="X29" s="707" t="s">
        <v>106</v>
      </c>
    </row>
    <row r="30" spans="3:24" ht="15.75" customHeight="1">
      <c r="C30" s="168"/>
      <c r="D30" s="542">
        <f>経済循環図!D29</f>
        <v>1264495</v>
      </c>
      <c r="E30" s="543"/>
      <c r="G30" s="146" t="s">
        <v>53</v>
      </c>
      <c r="H30" s="169"/>
      <c r="I30" s="167"/>
      <c r="J30" s="152"/>
      <c r="K30" s="152"/>
      <c r="L30" s="152"/>
      <c r="W30" s="154" t="s">
        <v>32</v>
      </c>
      <c r="X30" s="154"/>
    </row>
    <row r="31" spans="3:24" ht="15.75" customHeight="1">
      <c r="W31" s="240">
        <f>経済循環図!W30</f>
        <v>196878</v>
      </c>
      <c r="X31" s="240">
        <f>経済循環図!X30</f>
        <v>749921</v>
      </c>
    </row>
    <row r="32" spans="3:24" ht="15.75" customHeight="1">
      <c r="G32" s="153" t="s">
        <v>72</v>
      </c>
    </row>
    <row r="33" spans="1:24" ht="15.75" customHeight="1">
      <c r="V33" s="156"/>
      <c r="W33" s="708" t="s">
        <v>10</v>
      </c>
      <c r="X33" s="709">
        <f>経済循環図!X32</f>
        <v>1068328</v>
      </c>
    </row>
    <row r="34" spans="1:24" ht="15.75" customHeight="1" thickBot="1">
      <c r="C34" s="152" t="s">
        <v>14</v>
      </c>
      <c r="D34" s="152"/>
      <c r="E34" s="152"/>
      <c r="V34" s="157" t="s">
        <v>61</v>
      </c>
      <c r="W34" s="152" t="s">
        <v>13</v>
      </c>
      <c r="X34" s="710">
        <f>経済循環図!X33</f>
        <v>1264495</v>
      </c>
    </row>
    <row r="35" spans="1:24" ht="15.75" customHeight="1">
      <c r="B35" s="684"/>
      <c r="C35" s="711" t="s">
        <v>1</v>
      </c>
      <c r="D35" s="711"/>
      <c r="E35" s="686">
        <f>経済循環図!E34</f>
        <v>10714018</v>
      </c>
      <c r="V35" s="705"/>
      <c r="W35" s="712" t="s">
        <v>22</v>
      </c>
      <c r="X35" s="241">
        <f>経済循環図!X34</f>
        <v>-196167</v>
      </c>
    </row>
    <row r="36" spans="1:24" ht="15.75" customHeight="1">
      <c r="B36" s="693" t="s">
        <v>77</v>
      </c>
      <c r="C36" s="713" t="s">
        <v>4</v>
      </c>
      <c r="D36" s="713"/>
      <c r="E36" s="233">
        <f>経済循環図!E35</f>
        <v>5335014</v>
      </c>
    </row>
    <row r="37" spans="1:24" ht="15.75" customHeight="1">
      <c r="B37" s="691"/>
      <c r="C37" s="696" t="s">
        <v>15</v>
      </c>
      <c r="D37" s="696"/>
      <c r="E37" s="678">
        <f>経済循環図!E36</f>
        <v>5379004</v>
      </c>
    </row>
    <row r="38" spans="1:24" ht="15.75" customHeight="1">
      <c r="B38" s="691"/>
      <c r="C38" s="688" t="s">
        <v>2</v>
      </c>
      <c r="D38" s="688"/>
      <c r="E38" s="714">
        <f>経済循環図!E37</f>
        <v>5379004</v>
      </c>
    </row>
    <row r="39" spans="1:24" ht="15.75" customHeight="1">
      <c r="B39" s="693" t="s">
        <v>62</v>
      </c>
      <c r="C39" s="713" t="s">
        <v>12</v>
      </c>
      <c r="D39" s="713"/>
      <c r="E39" s="233">
        <f>経済循環図!E38</f>
        <v>-80930</v>
      </c>
    </row>
    <row r="40" spans="1:24" ht="15.75" customHeight="1" thickBot="1">
      <c r="B40" s="715"/>
      <c r="C40" s="716" t="s">
        <v>16</v>
      </c>
      <c r="D40" s="716"/>
      <c r="E40" s="704">
        <f>経済循環図!E39</f>
        <v>5298074</v>
      </c>
    </row>
    <row r="41" spans="1:24" ht="15.75" customHeight="1"/>
    <row r="42" spans="1:24" ht="15.75" customHeight="1">
      <c r="A42" s="127" t="s">
        <v>69</v>
      </c>
      <c r="C42" s="127" t="s">
        <v>200</v>
      </c>
    </row>
    <row r="43" spans="1:24" ht="15.75" customHeight="1">
      <c r="C43" s="127" t="s">
        <v>198</v>
      </c>
    </row>
    <row r="44" spans="1:24">
      <c r="C44" s="127" t="s">
        <v>199</v>
      </c>
    </row>
    <row r="50" spans="5:5">
      <c r="E50" s="717"/>
    </row>
    <row r="51" spans="5:5">
      <c r="E51" s="717"/>
    </row>
  </sheetData>
  <mergeCells count="24">
    <mergeCell ref="C35:D35"/>
    <mergeCell ref="D28:E28"/>
    <mergeCell ref="D29:E29"/>
    <mergeCell ref="C40:D40"/>
    <mergeCell ref="C36:D36"/>
    <mergeCell ref="C37:D37"/>
    <mergeCell ref="C38:D38"/>
    <mergeCell ref="C39:D39"/>
    <mergeCell ref="D30:E30"/>
    <mergeCell ref="D27:E27"/>
    <mergeCell ref="B10:B12"/>
    <mergeCell ref="W6:W7"/>
    <mergeCell ref="D24:E24"/>
    <mergeCell ref="D25:E25"/>
    <mergeCell ref="D20:E20"/>
    <mergeCell ref="D21:E21"/>
    <mergeCell ref="D22:E22"/>
    <mergeCell ref="D23:E23"/>
    <mergeCell ref="D26:E26"/>
    <mergeCell ref="X6:X7"/>
    <mergeCell ref="W13:W14"/>
    <mergeCell ref="X13:X14"/>
    <mergeCell ref="V6:V7"/>
    <mergeCell ref="V13:V14"/>
  </mergeCells>
  <phoneticPr fontId="2"/>
  <printOptions horizontalCentered="1"/>
  <pageMargins left="0.59055118110236227" right="0.19685039370078741" top="0.98" bottom="0.78740157480314965" header="0.51181102362204722" footer="0.51181102362204722"/>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X50"/>
  <sheetViews>
    <sheetView topLeftCell="A26" zoomScale="90" zoomScaleNormal="90" workbookViewId="0">
      <selection activeCell="B51" sqref="B51"/>
    </sheetView>
  </sheetViews>
  <sheetFormatPr defaultRowHeight="12.75"/>
  <cols>
    <col min="1" max="1" width="1.25" style="46" customWidth="1"/>
    <col min="2" max="2" width="2.625" style="46" customWidth="1"/>
    <col min="3" max="3" width="15.125" style="46" customWidth="1"/>
    <col min="4" max="4" width="0.875" style="46" customWidth="1"/>
    <col min="5" max="5" width="13.125" style="46" customWidth="1"/>
    <col min="6" max="6" width="3.125" style="46" customWidth="1"/>
    <col min="7" max="7" width="14.375" style="46" customWidth="1"/>
    <col min="8" max="9" width="11.125" style="46" customWidth="1"/>
    <col min="10" max="10" width="0.875" style="46" customWidth="1"/>
    <col min="11" max="11" width="1.625" style="46" customWidth="1"/>
    <col min="12" max="12" width="0.875" style="46" customWidth="1"/>
    <col min="13" max="13" width="15.625" style="46" customWidth="1"/>
    <col min="14" max="14" width="11.125" style="46" customWidth="1"/>
    <col min="15" max="15" width="2.625" style="46" customWidth="1"/>
    <col min="16" max="16" width="13.625" style="46" customWidth="1"/>
    <col min="17" max="17" width="11.125" style="46" customWidth="1"/>
    <col min="18" max="18" width="1.625" style="46" customWidth="1"/>
    <col min="19" max="19" width="12.875" style="46" customWidth="1"/>
    <col min="20" max="20" width="0.875" style="46" customWidth="1"/>
    <col min="21" max="21" width="1.625" style="46" customWidth="1"/>
    <col min="22" max="22" width="2.625" style="46" customWidth="1"/>
    <col min="23" max="23" width="19.75" style="46" customWidth="1"/>
    <col min="24" max="24" width="12.875" style="46" customWidth="1"/>
    <col min="25" max="16384" width="9" style="46"/>
  </cols>
  <sheetData>
    <row r="1" spans="1:24" ht="15.75" customHeight="1">
      <c r="C1" s="47" t="s">
        <v>429</v>
      </c>
      <c r="D1" s="47"/>
    </row>
    <row r="2" spans="1:24" ht="15.75" customHeight="1">
      <c r="B2" s="48"/>
    </row>
    <row r="3" spans="1:24" ht="15.75" customHeight="1" thickBot="1">
      <c r="A3" s="49"/>
      <c r="B3" s="49"/>
      <c r="C3" s="49"/>
      <c r="D3" s="49"/>
      <c r="E3" s="49"/>
      <c r="F3" s="49"/>
      <c r="G3" s="50" t="s">
        <v>4</v>
      </c>
      <c r="H3" s="49"/>
      <c r="I3" s="49"/>
      <c r="J3" s="49"/>
      <c r="K3" s="49"/>
      <c r="L3" s="49"/>
      <c r="M3" s="49"/>
      <c r="N3" s="49"/>
      <c r="O3" s="49"/>
      <c r="P3" s="49"/>
      <c r="Q3" s="49"/>
      <c r="R3" s="49"/>
      <c r="S3" s="49"/>
      <c r="V3" s="51"/>
      <c r="W3" s="52" t="s">
        <v>430</v>
      </c>
      <c r="X3" s="51"/>
    </row>
    <row r="4" spans="1:24" ht="15.75" customHeight="1">
      <c r="A4" s="49"/>
      <c r="B4" s="49"/>
      <c r="C4" s="49"/>
      <c r="D4" s="49"/>
      <c r="E4" s="49"/>
      <c r="F4" s="49"/>
      <c r="G4" s="522">
        <f>地域要素所得表!D52</f>
        <v>5335014</v>
      </c>
      <c r="H4" s="49"/>
      <c r="I4" s="49"/>
      <c r="J4" s="49"/>
      <c r="K4" s="49"/>
      <c r="L4" s="49"/>
      <c r="M4" s="49"/>
      <c r="N4" s="49"/>
      <c r="O4" s="49"/>
      <c r="P4" s="49"/>
      <c r="Q4" s="49"/>
      <c r="R4" s="49"/>
      <c r="S4" s="49"/>
      <c r="V4" s="53"/>
      <c r="W4" s="54" t="s">
        <v>7</v>
      </c>
      <c r="X4" s="199">
        <f>支出2!D66+支出2!E66</f>
        <v>3631332</v>
      </c>
    </row>
    <row r="5" spans="1:24" ht="10.7" customHeight="1" thickBot="1">
      <c r="A5" s="49"/>
      <c r="B5" s="49"/>
      <c r="C5" s="49"/>
      <c r="D5" s="49"/>
      <c r="E5" s="49"/>
      <c r="F5" s="49"/>
      <c r="G5" s="55"/>
      <c r="H5" s="49"/>
      <c r="I5" s="49"/>
      <c r="J5" s="49"/>
      <c r="K5" s="49"/>
      <c r="L5" s="49"/>
      <c r="M5" s="49"/>
      <c r="N5" s="49"/>
      <c r="O5" s="49"/>
      <c r="P5" s="49"/>
      <c r="Q5" s="49"/>
      <c r="R5" s="49"/>
      <c r="S5" s="49"/>
      <c r="V5" s="570" t="s">
        <v>63</v>
      </c>
      <c r="W5" s="556" t="s">
        <v>10</v>
      </c>
      <c r="X5" s="565">
        <f>支出2!F66</f>
        <v>1068328</v>
      </c>
    </row>
    <row r="6" spans="1:24" ht="5.0999999999999996" customHeight="1">
      <c r="A6" s="49"/>
      <c r="B6" s="49"/>
      <c r="C6" s="49"/>
      <c r="D6" s="57"/>
      <c r="E6" s="58"/>
      <c r="F6" s="58"/>
      <c r="G6" s="58"/>
      <c r="H6" s="58"/>
      <c r="I6" s="58"/>
      <c r="J6" s="59"/>
      <c r="K6" s="49"/>
      <c r="L6" s="60"/>
      <c r="M6" s="61"/>
      <c r="N6" s="61"/>
      <c r="O6" s="61"/>
      <c r="P6" s="61"/>
      <c r="Q6" s="61"/>
      <c r="R6" s="61"/>
      <c r="S6" s="61"/>
      <c r="T6" s="62"/>
      <c r="V6" s="571"/>
      <c r="W6" s="564"/>
      <c r="X6" s="566"/>
    </row>
    <row r="7" spans="1:24" ht="15.75" customHeight="1">
      <c r="A7" s="49"/>
      <c r="B7" s="49"/>
      <c r="C7" s="49"/>
      <c r="D7" s="63"/>
      <c r="E7" s="64" t="s">
        <v>29</v>
      </c>
      <c r="F7" s="65"/>
      <c r="G7" s="65"/>
      <c r="H7" s="65"/>
      <c r="I7" s="65"/>
      <c r="J7" s="66"/>
      <c r="K7" s="67"/>
      <c r="L7" s="63"/>
      <c r="M7" s="64" t="s">
        <v>6</v>
      </c>
      <c r="N7" s="65"/>
      <c r="O7" s="65"/>
      <c r="P7" s="65"/>
      <c r="Q7" s="65"/>
      <c r="R7" s="65"/>
      <c r="S7" s="65"/>
      <c r="T7" s="68"/>
      <c r="V7" s="56" t="s">
        <v>65</v>
      </c>
      <c r="W7" s="69" t="s">
        <v>18</v>
      </c>
      <c r="X7" s="200">
        <f>支出2!M66+支出2!O66</f>
        <v>4126804</v>
      </c>
    </row>
    <row r="8" spans="1:24" ht="15.75" customHeight="1">
      <c r="A8" s="49"/>
      <c r="B8" s="49"/>
      <c r="C8" s="49"/>
      <c r="D8" s="63"/>
      <c r="E8" s="65"/>
      <c r="F8" s="65"/>
      <c r="G8" s="65"/>
      <c r="H8" s="65"/>
      <c r="I8" s="65"/>
      <c r="J8" s="66"/>
      <c r="K8" s="70"/>
      <c r="L8" s="63"/>
      <c r="M8" s="65"/>
      <c r="N8" s="65"/>
      <c r="O8" s="65"/>
      <c r="P8" s="65"/>
      <c r="Q8" s="65"/>
      <c r="R8" s="65"/>
      <c r="S8" s="65"/>
      <c r="T8" s="68"/>
      <c r="U8" s="71"/>
      <c r="V8" s="56" t="s">
        <v>64</v>
      </c>
      <c r="W8" s="69" t="s">
        <v>48</v>
      </c>
      <c r="X8" s="200">
        <f>支出2!N66</f>
        <v>3835379</v>
      </c>
    </row>
    <row r="9" spans="1:24" ht="15.75" customHeight="1">
      <c r="A9" s="49"/>
      <c r="B9" s="561" t="s">
        <v>73</v>
      </c>
      <c r="C9" s="49"/>
      <c r="D9" s="63"/>
      <c r="E9" s="72" t="s">
        <v>108</v>
      </c>
      <c r="F9" s="65"/>
      <c r="G9" s="72" t="s">
        <v>1</v>
      </c>
      <c r="H9" s="65"/>
      <c r="I9" s="72" t="s">
        <v>5</v>
      </c>
      <c r="J9" s="66"/>
      <c r="K9" s="70"/>
      <c r="L9" s="63"/>
      <c r="M9" s="73" t="s">
        <v>7</v>
      </c>
      <c r="N9" s="74">
        <f>N10+N11</f>
        <v>3631332</v>
      </c>
      <c r="O9" s="75"/>
      <c r="P9" s="73" t="s">
        <v>10</v>
      </c>
      <c r="Q9" s="527">
        <f>支出2!F66</f>
        <v>1068328</v>
      </c>
      <c r="R9" s="75"/>
      <c r="S9" s="208" t="s">
        <v>37</v>
      </c>
      <c r="T9" s="68"/>
      <c r="U9" s="71"/>
      <c r="V9" s="76" t="s">
        <v>65</v>
      </c>
      <c r="W9" s="77" t="s">
        <v>32</v>
      </c>
      <c r="X9" s="201">
        <f>支出2!P66</f>
        <v>196878</v>
      </c>
    </row>
    <row r="10" spans="1:24" ht="15.75" customHeight="1">
      <c r="A10" s="49"/>
      <c r="B10" s="562"/>
      <c r="C10" s="49"/>
      <c r="D10" s="63"/>
      <c r="E10" s="78" t="s">
        <v>36</v>
      </c>
      <c r="F10" s="65"/>
      <c r="G10" s="78"/>
      <c r="H10" s="65"/>
      <c r="I10" s="78"/>
      <c r="J10" s="66"/>
      <c r="K10" s="70"/>
      <c r="L10" s="79"/>
      <c r="M10" s="80" t="s">
        <v>8</v>
      </c>
      <c r="N10" s="525">
        <f>支出2!D66</f>
        <v>2804456</v>
      </c>
      <c r="O10" s="75"/>
      <c r="P10" s="80" t="s">
        <v>11</v>
      </c>
      <c r="Q10" s="525">
        <f>Q9-Q11</f>
        <v>1059952</v>
      </c>
      <c r="R10" s="75"/>
      <c r="S10" s="78" t="s">
        <v>47</v>
      </c>
      <c r="T10" s="68"/>
      <c r="U10" s="71"/>
      <c r="V10" s="56"/>
      <c r="W10" s="69" t="s">
        <v>431</v>
      </c>
      <c r="X10" s="81">
        <f>X4+X5+X7-X8+X9</f>
        <v>5187963</v>
      </c>
    </row>
    <row r="11" spans="1:24" ht="15.75" customHeight="1">
      <c r="A11" s="49"/>
      <c r="B11" s="563"/>
      <c r="C11" s="49"/>
      <c r="D11" s="63"/>
      <c r="E11" s="524">
        <f>支出2!N66</f>
        <v>3835379</v>
      </c>
      <c r="F11" s="65"/>
      <c r="G11" s="522">
        <f>地域要素所得表!C52</f>
        <v>10714018</v>
      </c>
      <c r="H11" s="65"/>
      <c r="I11" s="523">
        <f>地域要素所得表!D52</f>
        <v>5335014</v>
      </c>
      <c r="J11" s="82"/>
      <c r="K11" s="83"/>
      <c r="L11" s="63"/>
      <c r="M11" s="84" t="s">
        <v>9</v>
      </c>
      <c r="N11" s="526">
        <f>支出2!E66</f>
        <v>826876</v>
      </c>
      <c r="O11" s="75"/>
      <c r="P11" s="84" t="s">
        <v>197</v>
      </c>
      <c r="Q11" s="526">
        <f>支出2!I66</f>
        <v>8376</v>
      </c>
      <c r="R11" s="75"/>
      <c r="S11" s="524">
        <f>支出2!M66</f>
        <v>4140500</v>
      </c>
      <c r="T11" s="85"/>
      <c r="U11" s="71"/>
      <c r="V11" s="76" t="s">
        <v>65</v>
      </c>
      <c r="W11" s="77" t="s">
        <v>432</v>
      </c>
      <c r="X11" s="201">
        <v>-80930</v>
      </c>
    </row>
    <row r="12" spans="1:24" ht="5.0999999999999996" customHeight="1" thickBot="1">
      <c r="A12" s="49"/>
      <c r="B12" s="186"/>
      <c r="C12" s="49"/>
      <c r="D12" s="86"/>
      <c r="E12" s="87"/>
      <c r="F12" s="88"/>
      <c r="G12" s="87"/>
      <c r="H12" s="88"/>
      <c r="I12" s="89"/>
      <c r="J12" s="90"/>
      <c r="K12" s="83"/>
      <c r="L12" s="86"/>
      <c r="M12" s="88"/>
      <c r="N12" s="87"/>
      <c r="O12" s="87"/>
      <c r="P12" s="88"/>
      <c r="Q12" s="87"/>
      <c r="R12" s="87"/>
      <c r="S12" s="87"/>
      <c r="T12" s="91"/>
      <c r="U12" s="71"/>
      <c r="V12" s="572"/>
      <c r="W12" s="555" t="s">
        <v>433</v>
      </c>
      <c r="X12" s="568">
        <f>X10+X11</f>
        <v>5107033</v>
      </c>
    </row>
    <row r="13" spans="1:24" ht="10.7" customHeight="1" thickBot="1">
      <c r="A13" s="49"/>
      <c r="B13" s="49"/>
      <c r="C13" s="75"/>
      <c r="D13" s="92"/>
      <c r="E13" s="92"/>
      <c r="F13" s="49"/>
      <c r="G13" s="93"/>
      <c r="H13" s="93"/>
      <c r="I13" s="93"/>
      <c r="J13" s="93"/>
      <c r="K13" s="93"/>
      <c r="L13" s="93"/>
      <c r="M13" s="93"/>
      <c r="N13" s="55"/>
      <c r="O13" s="55"/>
      <c r="P13" s="93"/>
      <c r="Q13" s="55"/>
      <c r="R13" s="55"/>
      <c r="S13" s="49"/>
      <c r="U13" s="71"/>
      <c r="V13" s="573"/>
      <c r="W13" s="567"/>
      <c r="X13" s="569"/>
    </row>
    <row r="14" spans="1:24" ht="15.75" customHeight="1">
      <c r="A14" s="49"/>
      <c r="B14" s="49"/>
      <c r="C14" s="49"/>
      <c r="D14" s="49"/>
      <c r="E14" s="49"/>
      <c r="F14" s="49"/>
      <c r="G14" s="93"/>
      <c r="H14" s="93"/>
      <c r="I14" s="93"/>
      <c r="J14" s="93"/>
      <c r="K14" s="93"/>
      <c r="L14" s="93"/>
      <c r="M14" s="93"/>
      <c r="N14" s="93"/>
      <c r="O14" s="93"/>
      <c r="P14" s="93"/>
      <c r="Q14" s="93"/>
      <c r="R14" s="93"/>
      <c r="S14" s="93"/>
      <c r="T14" s="71"/>
      <c r="U14" s="71"/>
      <c r="V14" s="51"/>
      <c r="W14" s="51"/>
      <c r="X14" s="51"/>
    </row>
    <row r="15" spans="1:24" ht="15.75" customHeight="1" thickBot="1">
      <c r="A15" s="49"/>
      <c r="B15" s="49"/>
      <c r="C15" s="49"/>
      <c r="D15" s="49"/>
      <c r="E15" s="49"/>
      <c r="F15" s="49"/>
      <c r="G15" s="50" t="s">
        <v>59</v>
      </c>
      <c r="H15" s="93"/>
      <c r="I15" s="49"/>
      <c r="J15" s="49"/>
      <c r="K15" s="49"/>
      <c r="L15" s="49"/>
      <c r="M15" s="49"/>
      <c r="N15" s="49"/>
      <c r="O15" s="49"/>
      <c r="P15" s="49"/>
      <c r="Q15" s="49"/>
      <c r="R15" s="49"/>
      <c r="S15" s="49"/>
      <c r="V15" s="51"/>
      <c r="W15" s="52" t="s">
        <v>19</v>
      </c>
      <c r="X15" s="51"/>
    </row>
    <row r="16" spans="1:24" ht="15.75" customHeight="1">
      <c r="A16" s="49"/>
      <c r="B16" s="49"/>
      <c r="C16" s="49"/>
      <c r="D16" s="49"/>
      <c r="E16" s="94" t="s">
        <v>72</v>
      </c>
      <c r="F16" s="49"/>
      <c r="G16" s="95" t="s">
        <v>60</v>
      </c>
      <c r="H16" s="49"/>
      <c r="I16" s="49"/>
      <c r="J16" s="49"/>
      <c r="K16" s="49"/>
      <c r="L16" s="96"/>
      <c r="M16" s="49"/>
      <c r="N16" s="49"/>
      <c r="O16" s="93"/>
      <c r="P16" s="50" t="s">
        <v>66</v>
      </c>
      <c r="Q16" s="49"/>
      <c r="R16" s="49"/>
      <c r="S16" s="94" t="s">
        <v>72</v>
      </c>
      <c r="T16" s="97"/>
      <c r="V16" s="98"/>
      <c r="W16" s="54" t="s">
        <v>18</v>
      </c>
      <c r="X16" s="669">
        <f>支出2!M66</f>
        <v>4140500</v>
      </c>
    </row>
    <row r="17" spans="1:24" ht="15.75" customHeight="1">
      <c r="A17" s="49"/>
      <c r="B17" s="49"/>
      <c r="C17" s="49"/>
      <c r="D17" s="49"/>
      <c r="E17" s="49"/>
      <c r="F17" s="49"/>
      <c r="G17" s="536">
        <v>-80930</v>
      </c>
      <c r="H17" s="49"/>
      <c r="I17" s="49"/>
      <c r="J17" s="49"/>
      <c r="K17" s="49"/>
      <c r="L17" s="49"/>
      <c r="M17" s="49"/>
      <c r="N17" s="49"/>
      <c r="O17" s="93"/>
      <c r="P17" s="115">
        <f>N9</f>
        <v>3631332</v>
      </c>
      <c r="Q17" s="49"/>
      <c r="R17" s="49"/>
      <c r="S17" s="49"/>
      <c r="V17" s="56" t="s">
        <v>64</v>
      </c>
      <c r="W17" s="69" t="s">
        <v>48</v>
      </c>
      <c r="X17" s="670">
        <f>支出2!N66</f>
        <v>3835379</v>
      </c>
    </row>
    <row r="18" spans="1:24" ht="15.75" customHeight="1">
      <c r="A18" s="49"/>
      <c r="B18" s="49"/>
      <c r="C18" s="49"/>
      <c r="D18" s="49"/>
      <c r="E18" s="49"/>
      <c r="F18" s="49"/>
      <c r="G18" s="49"/>
      <c r="H18" s="49"/>
      <c r="I18" s="49"/>
      <c r="J18" s="49"/>
      <c r="K18" s="49"/>
      <c r="L18" s="49"/>
      <c r="M18" s="49"/>
      <c r="N18" s="49"/>
      <c r="O18" s="49"/>
      <c r="P18" s="49"/>
      <c r="Q18" s="49"/>
      <c r="R18" s="49"/>
      <c r="S18" s="49"/>
      <c r="V18" s="56" t="s">
        <v>65</v>
      </c>
      <c r="W18" s="69" t="s">
        <v>432</v>
      </c>
      <c r="X18" s="671">
        <v>-80930</v>
      </c>
    </row>
    <row r="19" spans="1:24" ht="15.75" customHeight="1">
      <c r="A19" s="49"/>
      <c r="B19" s="49"/>
      <c r="C19" s="99"/>
      <c r="D19" s="551" t="s">
        <v>38</v>
      </c>
      <c r="E19" s="552"/>
      <c r="F19" s="49"/>
      <c r="G19" s="49"/>
      <c r="H19" s="49"/>
      <c r="I19" s="49"/>
      <c r="J19" s="49"/>
      <c r="K19" s="49"/>
      <c r="L19" s="49"/>
      <c r="M19" s="50" t="s">
        <v>7</v>
      </c>
      <c r="N19" s="49"/>
      <c r="O19" s="93"/>
      <c r="P19" s="49"/>
      <c r="Q19" s="49"/>
      <c r="R19" s="49"/>
      <c r="S19" s="49"/>
      <c r="V19" s="56" t="s">
        <v>63</v>
      </c>
      <c r="W19" s="182" t="s">
        <v>434</v>
      </c>
      <c r="X19" s="202">
        <f>所得支出勘定!M41</f>
        <v>196878</v>
      </c>
    </row>
    <row r="20" spans="1:24" ht="15.75" customHeight="1">
      <c r="A20" s="49"/>
      <c r="B20" s="49"/>
      <c r="C20" s="100"/>
      <c r="D20" s="560" t="s">
        <v>39</v>
      </c>
      <c r="E20" s="559"/>
      <c r="F20" s="49"/>
      <c r="G20" s="49"/>
      <c r="H20" s="49"/>
      <c r="I20" s="49"/>
      <c r="J20" s="49"/>
      <c r="K20" s="49"/>
      <c r="L20" s="49"/>
      <c r="M20" s="115">
        <f>N9</f>
        <v>3631332</v>
      </c>
      <c r="N20" s="49"/>
      <c r="O20" s="49"/>
      <c r="P20" s="49"/>
      <c r="Q20" s="49"/>
      <c r="R20" s="49"/>
      <c r="S20" s="49"/>
      <c r="V20" s="76" t="s">
        <v>76</v>
      </c>
      <c r="W20" s="181" t="s">
        <v>435</v>
      </c>
      <c r="X20" s="242">
        <f>所得支出勘定!M40</f>
        <v>-8621</v>
      </c>
    </row>
    <row r="21" spans="1:24" ht="15.75" customHeight="1" thickBot="1">
      <c r="A21" s="49"/>
      <c r="B21" s="49"/>
      <c r="C21" s="100"/>
      <c r="D21" s="549">
        <f>地域要素所得表!K52</f>
        <v>1163859</v>
      </c>
      <c r="E21" s="550"/>
      <c r="F21" s="49"/>
      <c r="G21" s="50" t="s">
        <v>46</v>
      </c>
      <c r="H21" s="101"/>
      <c r="I21" s="102"/>
      <c r="J21" s="93"/>
      <c r="K21" s="93"/>
      <c r="L21" s="49"/>
      <c r="M21" s="49"/>
      <c r="N21" s="49"/>
      <c r="O21" s="49"/>
      <c r="P21" s="99" t="s">
        <v>439</v>
      </c>
      <c r="Q21" s="533" t="s">
        <v>56</v>
      </c>
      <c r="R21" s="93"/>
      <c r="S21" s="49"/>
      <c r="V21" s="103"/>
      <c r="W21" s="183" t="s">
        <v>436</v>
      </c>
      <c r="X21" s="244">
        <f>所得支出勘定!M37</f>
        <v>749921</v>
      </c>
    </row>
    <row r="22" spans="1:24" ht="15.75" customHeight="1">
      <c r="A22" s="49"/>
      <c r="B22" s="49"/>
      <c r="C22" s="100"/>
      <c r="D22" s="551" t="s">
        <v>3</v>
      </c>
      <c r="E22" s="552"/>
      <c r="F22" s="49"/>
      <c r="G22" s="104" t="s">
        <v>45</v>
      </c>
      <c r="H22" s="105" t="s">
        <v>441</v>
      </c>
      <c r="I22" s="106" t="s">
        <v>442</v>
      </c>
      <c r="J22" s="93"/>
      <c r="K22" s="93"/>
      <c r="L22" s="49"/>
      <c r="M22" s="49"/>
      <c r="N22" s="49"/>
      <c r="O22" s="49"/>
      <c r="P22" s="720">
        <f>所得支出勘定!M39</f>
        <v>556537</v>
      </c>
      <c r="Q22" s="534" t="s">
        <v>55</v>
      </c>
      <c r="R22" s="55"/>
      <c r="S22" s="49"/>
    </row>
    <row r="23" spans="1:24" ht="15.75" customHeight="1">
      <c r="A23" s="49"/>
      <c r="B23" s="49"/>
      <c r="C23" s="100" t="s">
        <v>43</v>
      </c>
      <c r="D23" s="549">
        <f>地域要素所得表!J52</f>
        <v>2462428</v>
      </c>
      <c r="E23" s="550"/>
      <c r="F23" s="49"/>
      <c r="G23" s="530">
        <f>分配2!D69</f>
        <v>3545357</v>
      </c>
      <c r="H23" s="184" t="s">
        <v>107</v>
      </c>
      <c r="I23" s="106" t="s">
        <v>51</v>
      </c>
      <c r="J23" s="93"/>
      <c r="K23" s="93"/>
      <c r="L23" s="93"/>
      <c r="M23" s="49"/>
      <c r="N23" s="49"/>
      <c r="O23" s="49"/>
      <c r="P23" s="50" t="s">
        <v>438</v>
      </c>
      <c r="Q23" s="534" t="s">
        <v>57</v>
      </c>
      <c r="R23" s="55"/>
      <c r="S23" s="49"/>
      <c r="U23" s="71"/>
      <c r="W23" s="109" t="s">
        <v>10</v>
      </c>
      <c r="X23" s="529">
        <f>支出2!F66</f>
        <v>1068328</v>
      </c>
    </row>
    <row r="24" spans="1:24" ht="15.75" customHeight="1">
      <c r="A24" s="49"/>
      <c r="B24" s="49"/>
      <c r="C24" s="100" t="s">
        <v>440</v>
      </c>
      <c r="D24" s="551" t="s">
        <v>42</v>
      </c>
      <c r="E24" s="552"/>
      <c r="F24" s="49"/>
      <c r="G24" s="100" t="s">
        <v>42</v>
      </c>
      <c r="H24" s="105"/>
      <c r="I24" s="205">
        <f>H25+H28</f>
        <v>4506972</v>
      </c>
      <c r="J24" s="93"/>
      <c r="K24" s="93"/>
      <c r="L24" s="93"/>
      <c r="M24" s="49"/>
      <c r="N24" s="49"/>
      <c r="O24" s="49"/>
      <c r="P24" s="95" t="s">
        <v>34</v>
      </c>
      <c r="Q24" s="535" t="s">
        <v>58</v>
      </c>
      <c r="R24" s="55"/>
      <c r="S24" s="49"/>
      <c r="U24" s="110"/>
      <c r="V24" s="111"/>
    </row>
    <row r="25" spans="1:24" ht="15.75" customHeight="1">
      <c r="A25" s="49"/>
      <c r="B25" s="49"/>
      <c r="C25" s="100"/>
      <c r="D25" s="558" t="s">
        <v>40</v>
      </c>
      <c r="E25" s="559"/>
      <c r="F25" s="49"/>
      <c r="G25" s="107" t="s">
        <v>40</v>
      </c>
      <c r="H25" s="205">
        <f>G23+G27</f>
        <v>4033579</v>
      </c>
      <c r="I25" s="106"/>
      <c r="J25" s="93"/>
      <c r="K25" s="93"/>
      <c r="L25" s="93"/>
      <c r="M25" s="49"/>
      <c r="N25" s="94" t="s">
        <v>72</v>
      </c>
      <c r="O25" s="49"/>
      <c r="P25" s="522">
        <f>所得支出勘定!M41</f>
        <v>196878</v>
      </c>
      <c r="Q25" s="108"/>
      <c r="R25" s="55"/>
      <c r="S25" s="49"/>
      <c r="U25" s="71"/>
    </row>
    <row r="26" spans="1:24" ht="15.75" customHeight="1">
      <c r="A26" s="49"/>
      <c r="B26" s="49"/>
      <c r="C26" s="100">
        <f>D21+D23+D27+D29</f>
        <v>5379004</v>
      </c>
      <c r="D26" s="560" t="s">
        <v>41</v>
      </c>
      <c r="E26" s="559"/>
      <c r="F26" s="49"/>
      <c r="G26" s="100" t="s">
        <v>41</v>
      </c>
      <c r="H26" s="105"/>
      <c r="I26" s="106"/>
      <c r="J26" s="93"/>
      <c r="K26" s="93"/>
      <c r="L26" s="93"/>
      <c r="M26" s="49"/>
      <c r="N26" s="49"/>
      <c r="O26" s="49"/>
      <c r="P26" s="100" t="s">
        <v>70</v>
      </c>
      <c r="Q26" s="721">
        <f>P22+P25-P28</f>
        <v>556537</v>
      </c>
      <c r="R26" s="55"/>
      <c r="S26" s="49"/>
      <c r="U26" s="71"/>
      <c r="W26" s="112" t="s">
        <v>23</v>
      </c>
      <c r="X26" s="179" t="s">
        <v>437</v>
      </c>
    </row>
    <row r="27" spans="1:24" ht="15.75" customHeight="1">
      <c r="A27" s="49"/>
      <c r="B27" s="49"/>
      <c r="C27" s="100"/>
      <c r="D27" s="549">
        <f>地域要素所得表!H52</f>
        <v>488222</v>
      </c>
      <c r="E27" s="550"/>
      <c r="F27" s="49"/>
      <c r="G27" s="206">
        <f>地域要素所得表!H52</f>
        <v>488222</v>
      </c>
      <c r="H27" s="114"/>
      <c r="I27" s="106"/>
      <c r="J27" s="93"/>
      <c r="K27" s="93"/>
      <c r="L27" s="93"/>
      <c r="M27" s="49"/>
      <c r="N27" s="49"/>
      <c r="O27" s="49"/>
      <c r="P27" s="100" t="s">
        <v>71</v>
      </c>
      <c r="Q27" s="108"/>
      <c r="R27" s="55"/>
      <c r="S27" s="49"/>
      <c r="U27" s="110"/>
      <c r="W27" s="203">
        <f>所得支出勘定!M37+所得支出勘定!M41</f>
        <v>946799</v>
      </c>
      <c r="X27" s="180" t="s">
        <v>30</v>
      </c>
    </row>
    <row r="28" spans="1:24" ht="15.75" customHeight="1">
      <c r="A28" s="49"/>
      <c r="B28" s="49"/>
      <c r="C28" s="100"/>
      <c r="D28" s="551" t="s">
        <v>13</v>
      </c>
      <c r="E28" s="552"/>
      <c r="F28" s="49"/>
      <c r="G28" s="99" t="s">
        <v>54</v>
      </c>
      <c r="H28" s="207">
        <f>分配!M41</f>
        <v>473393</v>
      </c>
      <c r="I28" s="95"/>
      <c r="J28" s="93"/>
      <c r="K28" s="93"/>
      <c r="L28" s="93"/>
      <c r="M28" s="49"/>
      <c r="N28" s="49"/>
      <c r="O28" s="49"/>
      <c r="P28" s="531">
        <f>支出2!P66</f>
        <v>196878</v>
      </c>
      <c r="Q28" s="115"/>
      <c r="R28" s="93"/>
      <c r="S28" s="49"/>
      <c r="U28" s="111"/>
      <c r="W28" s="113" t="s">
        <v>33</v>
      </c>
      <c r="X28" s="116" t="s">
        <v>106</v>
      </c>
    </row>
    <row r="29" spans="1:24" ht="15.75" customHeight="1">
      <c r="A29" s="49"/>
      <c r="B29" s="49"/>
      <c r="C29" s="117"/>
      <c r="D29" s="549">
        <f>地域要素所得表!F52</f>
        <v>1264495</v>
      </c>
      <c r="E29" s="550"/>
      <c r="F29" s="49"/>
      <c r="G29" s="84" t="s">
        <v>53</v>
      </c>
      <c r="H29" s="118"/>
      <c r="I29" s="115"/>
      <c r="J29" s="93"/>
      <c r="K29" s="93"/>
      <c r="L29" s="93"/>
      <c r="M29" s="49"/>
      <c r="N29" s="49"/>
      <c r="O29" s="49"/>
      <c r="P29" s="49"/>
      <c r="Q29" s="49"/>
      <c r="R29" s="49"/>
      <c r="S29" s="49"/>
      <c r="U29" s="111"/>
      <c r="W29" s="119" t="s">
        <v>32</v>
      </c>
      <c r="X29" s="119"/>
    </row>
    <row r="30" spans="1:24" ht="15.75" customHeight="1">
      <c r="A30" s="49"/>
      <c r="B30" s="49"/>
      <c r="C30" s="49"/>
      <c r="D30" s="49"/>
      <c r="E30" s="49"/>
      <c r="F30" s="49"/>
      <c r="G30" s="49"/>
      <c r="H30" s="49"/>
      <c r="I30" s="49"/>
      <c r="J30" s="49"/>
      <c r="K30" s="49"/>
      <c r="L30" s="49"/>
      <c r="M30" s="49"/>
      <c r="N30" s="49"/>
      <c r="O30" s="49"/>
      <c r="P30" s="49"/>
      <c r="Q30" s="49"/>
      <c r="R30" s="49"/>
      <c r="S30" s="49"/>
      <c r="W30" s="204">
        <f>所得支出勘定!M41</f>
        <v>196878</v>
      </c>
      <c r="X30" s="203">
        <f>所得支出勘定!M37</f>
        <v>749921</v>
      </c>
    </row>
    <row r="31" spans="1:24" ht="15.75" customHeight="1">
      <c r="A31" s="49"/>
      <c r="B31" s="49"/>
      <c r="C31" s="49"/>
      <c r="D31" s="49"/>
      <c r="E31" s="49"/>
      <c r="F31" s="49"/>
      <c r="G31" s="94" t="s">
        <v>72</v>
      </c>
      <c r="H31" s="49"/>
      <c r="I31" s="49"/>
      <c r="J31" s="49"/>
      <c r="K31" s="49"/>
      <c r="L31" s="49"/>
      <c r="M31" s="49"/>
      <c r="N31" s="49"/>
      <c r="O31" s="49"/>
      <c r="P31" s="49"/>
      <c r="Q31" s="49"/>
      <c r="R31" s="49"/>
      <c r="S31" s="49"/>
    </row>
    <row r="32" spans="1:24" ht="15.75" customHeight="1">
      <c r="A32" s="49"/>
      <c r="B32" s="49"/>
      <c r="C32" s="49"/>
      <c r="D32" s="49"/>
      <c r="E32" s="49"/>
      <c r="F32" s="49"/>
      <c r="G32" s="49"/>
      <c r="H32" s="49"/>
      <c r="I32" s="49"/>
      <c r="J32" s="49"/>
      <c r="K32" s="49"/>
      <c r="L32" s="49"/>
      <c r="M32" s="49"/>
      <c r="N32" s="49"/>
      <c r="O32" s="49"/>
      <c r="P32" s="49"/>
      <c r="Q32" s="49"/>
      <c r="R32" s="49"/>
      <c r="S32" s="49"/>
      <c r="V32" s="112"/>
      <c r="W32" s="120" t="s">
        <v>10</v>
      </c>
      <c r="X32" s="528">
        <f>支出2!F66</f>
        <v>1068328</v>
      </c>
    </row>
    <row r="33" spans="1:24" ht="15.75" customHeight="1" thickBot="1">
      <c r="C33" s="121" t="s">
        <v>443</v>
      </c>
      <c r="D33" s="121"/>
      <c r="E33" s="71"/>
      <c r="V33" s="122" t="s">
        <v>61</v>
      </c>
      <c r="W33" s="71" t="s">
        <v>13</v>
      </c>
      <c r="X33" s="521">
        <f>地域要素所得表!F52</f>
        <v>1264495</v>
      </c>
    </row>
    <row r="34" spans="1:24" ht="15.75" customHeight="1">
      <c r="B34" s="53"/>
      <c r="C34" s="548" t="s">
        <v>1</v>
      </c>
      <c r="D34" s="548"/>
      <c r="E34" s="228">
        <f>地域要素所得表!C52</f>
        <v>10714018</v>
      </c>
      <c r="V34" s="109"/>
      <c r="W34" s="123" t="s">
        <v>22</v>
      </c>
      <c r="X34" s="126">
        <f>X32-X33</f>
        <v>-196167</v>
      </c>
    </row>
    <row r="35" spans="1:24" ht="15.75" customHeight="1">
      <c r="B35" s="76" t="s">
        <v>77</v>
      </c>
      <c r="C35" s="554" t="s">
        <v>4</v>
      </c>
      <c r="D35" s="554"/>
      <c r="E35" s="229">
        <f>地域要素所得表!D52</f>
        <v>5335014</v>
      </c>
    </row>
    <row r="36" spans="1:24" ht="15.75" customHeight="1">
      <c r="B36" s="56"/>
      <c r="C36" s="555" t="s">
        <v>15</v>
      </c>
      <c r="D36" s="555"/>
      <c r="E36" s="81">
        <f>E34-E35</f>
        <v>5379004</v>
      </c>
    </row>
    <row r="37" spans="1:24" ht="15.75" customHeight="1">
      <c r="B37" s="56"/>
      <c r="C37" s="556" t="s">
        <v>444</v>
      </c>
      <c r="D37" s="556"/>
      <c r="E37" s="230">
        <f>地域要素所得表!E52</f>
        <v>5379004</v>
      </c>
    </row>
    <row r="38" spans="1:24" ht="15.75" customHeight="1">
      <c r="B38" s="76" t="s">
        <v>62</v>
      </c>
      <c r="C38" s="557" t="s">
        <v>432</v>
      </c>
      <c r="D38" s="557"/>
      <c r="E38" s="201">
        <v>-80930</v>
      </c>
    </row>
    <row r="39" spans="1:24" ht="15.75" customHeight="1" thickBot="1">
      <c r="B39" s="124"/>
      <c r="C39" s="553" t="s">
        <v>433</v>
      </c>
      <c r="D39" s="553"/>
      <c r="E39" s="668">
        <v>5298074</v>
      </c>
    </row>
    <row r="40" spans="1:24" ht="15.75" customHeight="1"/>
    <row r="41" spans="1:24" ht="15.75" customHeight="1">
      <c r="A41" s="46" t="s">
        <v>69</v>
      </c>
      <c r="C41" s="46" t="s">
        <v>79</v>
      </c>
    </row>
    <row r="42" spans="1:24" ht="15.75" customHeight="1">
      <c r="C42" s="46" t="s">
        <v>74</v>
      </c>
    </row>
    <row r="43" spans="1:24">
      <c r="C43" s="46" t="s">
        <v>111</v>
      </c>
    </row>
    <row r="49" spans="5:5">
      <c r="E49" s="125"/>
    </row>
    <row r="50" spans="5:5">
      <c r="E50" s="125"/>
    </row>
  </sheetData>
  <mergeCells count="24">
    <mergeCell ref="X5:X6"/>
    <mergeCell ref="W12:W13"/>
    <mergeCell ref="X12:X13"/>
    <mergeCell ref="V5:V6"/>
    <mergeCell ref="V12:V13"/>
    <mergeCell ref="D25:E25"/>
    <mergeCell ref="D26:E26"/>
    <mergeCell ref="B9:B11"/>
    <mergeCell ref="W5:W6"/>
    <mergeCell ref="D23:E23"/>
    <mergeCell ref="D24:E24"/>
    <mergeCell ref="D19:E19"/>
    <mergeCell ref="D20:E20"/>
    <mergeCell ref="D21:E21"/>
    <mergeCell ref="D22:E22"/>
    <mergeCell ref="C34:D34"/>
    <mergeCell ref="D27:E27"/>
    <mergeCell ref="D28:E28"/>
    <mergeCell ref="C39:D39"/>
    <mergeCell ref="C35:D35"/>
    <mergeCell ref="C36:D36"/>
    <mergeCell ref="C37:D37"/>
    <mergeCell ref="C38:D38"/>
    <mergeCell ref="D29:E29"/>
  </mergeCells>
  <phoneticPr fontId="2"/>
  <printOptions horizontalCentered="1"/>
  <pageMargins left="0.23622047244094491" right="0.19685039370078741" top="1.1811023622047245" bottom="0.39370078740157483" header="0.51181102362204722" footer="0.51181102362204722"/>
  <pageSetup paperSize="9" scale="8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69"/>
  <sheetViews>
    <sheetView workbookViewId="0">
      <pane xSplit="2" ySplit="6" topLeftCell="C39" activePane="bottomRight" state="frozen"/>
      <selection pane="topRight" activeCell="C1" sqref="C1"/>
      <selection pane="bottomLeft" activeCell="A7" sqref="A7"/>
      <selection pane="bottomRight" activeCell="C55" sqref="C55"/>
    </sheetView>
  </sheetViews>
  <sheetFormatPr defaultRowHeight="13.5"/>
  <cols>
    <col min="1" max="1" width="4.25" style="476" customWidth="1"/>
    <col min="2" max="2" width="34.875" style="476" customWidth="1"/>
    <col min="3" max="10" width="13.375" style="476" customWidth="1"/>
    <col min="11" max="11" width="13.375" style="468" customWidth="1"/>
    <col min="12" max="16384" width="9" style="468"/>
  </cols>
  <sheetData>
    <row r="1" spans="1:11" ht="14.25">
      <c r="A1" s="471" t="s">
        <v>392</v>
      </c>
      <c r="B1" s="472"/>
      <c r="C1" s="472"/>
      <c r="D1" s="472"/>
      <c r="E1" s="473">
        <v>43711</v>
      </c>
      <c r="F1" s="474"/>
      <c r="G1" s="472" t="s">
        <v>393</v>
      </c>
      <c r="H1" s="472"/>
      <c r="I1" s="472"/>
      <c r="J1" s="472" t="s">
        <v>394</v>
      </c>
      <c r="K1" s="475"/>
    </row>
    <row r="2" spans="1:11">
      <c r="A2" s="472"/>
      <c r="B2" s="472"/>
      <c r="C2" s="472"/>
      <c r="D2" s="472"/>
      <c r="E2" s="472"/>
      <c r="F2" s="472"/>
      <c r="G2" s="472"/>
      <c r="H2" s="472"/>
      <c r="I2" s="472"/>
      <c r="K2" s="477" t="s">
        <v>0</v>
      </c>
    </row>
    <row r="3" spans="1:11">
      <c r="A3" s="574"/>
      <c r="B3" s="575"/>
      <c r="C3" s="478" t="s">
        <v>1</v>
      </c>
      <c r="D3" s="478" t="s">
        <v>115</v>
      </c>
      <c r="E3" s="479" t="s">
        <v>2</v>
      </c>
      <c r="F3" s="478" t="s">
        <v>86</v>
      </c>
      <c r="G3" s="478" t="s">
        <v>87</v>
      </c>
      <c r="H3" s="480" t="s">
        <v>88</v>
      </c>
      <c r="I3" s="478" t="s">
        <v>116</v>
      </c>
      <c r="J3" s="478" t="s">
        <v>117</v>
      </c>
      <c r="K3" s="481" t="s">
        <v>89</v>
      </c>
    </row>
    <row r="4" spans="1:11">
      <c r="A4" s="576" t="s">
        <v>118</v>
      </c>
      <c r="B4" s="577"/>
      <c r="C4" s="482" t="s">
        <v>119</v>
      </c>
      <c r="D4" s="483"/>
      <c r="E4" s="484" t="s">
        <v>119</v>
      </c>
      <c r="F4" s="483" t="s">
        <v>393</v>
      </c>
      <c r="G4" s="482" t="s">
        <v>119</v>
      </c>
      <c r="H4" s="485" t="s">
        <v>90</v>
      </c>
      <c r="I4" s="483" t="s">
        <v>120</v>
      </c>
      <c r="J4" s="483" t="s">
        <v>393</v>
      </c>
      <c r="K4" s="486" t="s">
        <v>91</v>
      </c>
    </row>
    <row r="5" spans="1:11">
      <c r="A5" s="578"/>
      <c r="B5" s="579"/>
      <c r="C5" s="483"/>
      <c r="D5" s="483"/>
      <c r="E5" s="487"/>
      <c r="F5" s="483"/>
      <c r="G5" s="483"/>
      <c r="H5" s="485" t="s">
        <v>92</v>
      </c>
      <c r="I5" s="483"/>
      <c r="J5" s="483"/>
      <c r="K5" s="486" t="s">
        <v>393</v>
      </c>
    </row>
    <row r="6" spans="1:11">
      <c r="A6" s="580"/>
      <c r="B6" s="581"/>
      <c r="C6" s="488" t="s">
        <v>395</v>
      </c>
      <c r="D6" s="488" t="s">
        <v>396</v>
      </c>
      <c r="E6" s="489" t="s">
        <v>397</v>
      </c>
      <c r="F6" s="488" t="s">
        <v>398</v>
      </c>
      <c r="G6" s="488" t="s">
        <v>399</v>
      </c>
      <c r="H6" s="488" t="s">
        <v>400</v>
      </c>
      <c r="I6" s="490" t="s">
        <v>401</v>
      </c>
      <c r="J6" s="488" t="s">
        <v>402</v>
      </c>
      <c r="K6" s="491" t="s">
        <v>403</v>
      </c>
    </row>
    <row r="7" spans="1:11">
      <c r="A7" s="492" t="s">
        <v>170</v>
      </c>
      <c r="B7" s="493"/>
      <c r="C7" s="494"/>
      <c r="D7" s="494"/>
      <c r="E7" s="495" t="s">
        <v>404</v>
      </c>
      <c r="F7" s="494"/>
      <c r="G7" s="494"/>
      <c r="H7" s="494"/>
      <c r="I7" s="494"/>
      <c r="J7" s="494"/>
      <c r="K7" s="496"/>
    </row>
    <row r="8" spans="1:11">
      <c r="A8" s="492"/>
      <c r="B8" s="497" t="s">
        <v>171</v>
      </c>
      <c r="C8" s="498">
        <f>E8+D8</f>
        <v>46560</v>
      </c>
      <c r="D8" s="499">
        <v>23237</v>
      </c>
      <c r="E8" s="500">
        <v>23323</v>
      </c>
      <c r="F8" s="499">
        <v>7181</v>
      </c>
      <c r="G8" s="499">
        <f>E8-F8</f>
        <v>16142</v>
      </c>
      <c r="H8" s="501">
        <v>-1541</v>
      </c>
      <c r="I8" s="499">
        <f>G8-H8</f>
        <v>17683</v>
      </c>
      <c r="J8" s="501">
        <v>13094</v>
      </c>
      <c r="K8" s="502">
        <f>I8-J8</f>
        <v>4589</v>
      </c>
    </row>
    <row r="9" spans="1:11">
      <c r="A9" s="503"/>
      <c r="B9" s="504" t="s">
        <v>172</v>
      </c>
      <c r="C9" s="498">
        <f t="shared" ref="C9:C12" si="0">E9+D9</f>
        <v>4974</v>
      </c>
      <c r="D9" s="499">
        <v>2612</v>
      </c>
      <c r="E9" s="505">
        <v>2362</v>
      </c>
      <c r="F9" s="499">
        <v>836</v>
      </c>
      <c r="G9" s="499">
        <f t="shared" ref="G9:G28" si="1">E9-F9</f>
        <v>1526</v>
      </c>
      <c r="H9" s="501">
        <v>261</v>
      </c>
      <c r="I9" s="499">
        <f t="shared" ref="I9:I12" si="2">G9-H9</f>
        <v>1265</v>
      </c>
      <c r="J9" s="501">
        <v>964</v>
      </c>
      <c r="K9" s="502">
        <f t="shared" ref="K9:K12" si="3">I9-J9</f>
        <v>301</v>
      </c>
    </row>
    <row r="10" spans="1:11">
      <c r="A10" s="503"/>
      <c r="B10" s="504" t="s">
        <v>173</v>
      </c>
      <c r="C10" s="498">
        <f t="shared" si="0"/>
        <v>17849</v>
      </c>
      <c r="D10" s="499">
        <v>8859</v>
      </c>
      <c r="E10" s="505">
        <v>8990</v>
      </c>
      <c r="F10" s="499">
        <v>2424</v>
      </c>
      <c r="G10" s="499">
        <f t="shared" si="1"/>
        <v>6566</v>
      </c>
      <c r="H10" s="501">
        <v>935</v>
      </c>
      <c r="I10" s="499">
        <f t="shared" si="2"/>
        <v>5631</v>
      </c>
      <c r="J10" s="501">
        <v>1893</v>
      </c>
      <c r="K10" s="502">
        <f t="shared" si="3"/>
        <v>3738</v>
      </c>
    </row>
    <row r="11" spans="1:11">
      <c r="A11" s="492" t="s">
        <v>405</v>
      </c>
      <c r="B11" s="493"/>
      <c r="C11" s="498">
        <f t="shared" si="0"/>
        <v>6575</v>
      </c>
      <c r="D11" s="499">
        <v>4541</v>
      </c>
      <c r="E11" s="505">
        <v>2034</v>
      </c>
      <c r="F11" s="499">
        <v>1360</v>
      </c>
      <c r="G11" s="499">
        <f t="shared" si="1"/>
        <v>674</v>
      </c>
      <c r="H11" s="501">
        <v>2527</v>
      </c>
      <c r="I11" s="499">
        <f t="shared" si="2"/>
        <v>-1853</v>
      </c>
      <c r="J11" s="501">
        <v>671</v>
      </c>
      <c r="K11" s="502">
        <f t="shared" si="3"/>
        <v>-2524</v>
      </c>
    </row>
    <row r="12" spans="1:11">
      <c r="A12" s="492" t="s">
        <v>406</v>
      </c>
      <c r="B12" s="493"/>
      <c r="C12" s="498">
        <f t="shared" si="0"/>
        <v>4857660</v>
      </c>
      <c r="D12" s="499">
        <f>SUM(D13:D27)</f>
        <v>3214872</v>
      </c>
      <c r="E12" s="500">
        <v>1642788</v>
      </c>
      <c r="F12" s="499">
        <f>SUM(F13:F27)</f>
        <v>496319</v>
      </c>
      <c r="G12" s="499">
        <f>SUM(G13:G27)</f>
        <v>1146469</v>
      </c>
      <c r="H12" s="501">
        <v>257971</v>
      </c>
      <c r="I12" s="499">
        <f t="shared" si="2"/>
        <v>888498</v>
      </c>
      <c r="J12" s="501">
        <v>846151</v>
      </c>
      <c r="K12" s="502">
        <f t="shared" si="3"/>
        <v>42347</v>
      </c>
    </row>
    <row r="13" spans="1:11">
      <c r="A13" s="506"/>
      <c r="B13" s="507" t="s">
        <v>407</v>
      </c>
      <c r="C13" s="508">
        <f>D13+E13</f>
        <v>423427</v>
      </c>
      <c r="D13" s="499">
        <v>250638</v>
      </c>
      <c r="E13" s="508">
        <v>172789</v>
      </c>
      <c r="F13" s="499">
        <v>20989</v>
      </c>
      <c r="G13" s="499">
        <f t="shared" si="1"/>
        <v>151800</v>
      </c>
      <c r="H13" s="509"/>
      <c r="I13" s="510"/>
      <c r="J13" s="508"/>
      <c r="K13" s="511"/>
    </row>
    <row r="14" spans="1:11">
      <c r="A14" s="506"/>
      <c r="B14" s="507" t="s">
        <v>174</v>
      </c>
      <c r="C14" s="508">
        <f t="shared" ref="C14:C27" si="4">D14+E14</f>
        <v>55334</v>
      </c>
      <c r="D14" s="499">
        <v>38054</v>
      </c>
      <c r="E14" s="508">
        <v>17280</v>
      </c>
      <c r="F14" s="499">
        <v>7613</v>
      </c>
      <c r="G14" s="499">
        <f t="shared" si="1"/>
        <v>9667</v>
      </c>
      <c r="H14" s="509"/>
      <c r="I14" s="510"/>
      <c r="J14" s="508"/>
      <c r="K14" s="511"/>
    </row>
    <row r="15" spans="1:11">
      <c r="A15" s="506"/>
      <c r="B15" s="507" t="s">
        <v>175</v>
      </c>
      <c r="C15" s="508">
        <f t="shared" si="4"/>
        <v>120736</v>
      </c>
      <c r="D15" s="499">
        <v>85989</v>
      </c>
      <c r="E15" s="508">
        <v>34747</v>
      </c>
      <c r="F15" s="499">
        <v>6953</v>
      </c>
      <c r="G15" s="499">
        <f t="shared" si="1"/>
        <v>27794</v>
      </c>
      <c r="H15" s="509"/>
      <c r="I15" s="510"/>
      <c r="J15" s="508"/>
      <c r="K15" s="511"/>
    </row>
    <row r="16" spans="1:11">
      <c r="A16" s="506"/>
      <c r="B16" s="507" t="s">
        <v>408</v>
      </c>
      <c r="C16" s="508">
        <f t="shared" si="4"/>
        <v>915314</v>
      </c>
      <c r="D16" s="499">
        <v>615370</v>
      </c>
      <c r="E16" s="508">
        <v>299944</v>
      </c>
      <c r="F16" s="499">
        <v>135487</v>
      </c>
      <c r="G16" s="499">
        <f t="shared" si="1"/>
        <v>164457</v>
      </c>
      <c r="H16" s="509"/>
      <c r="I16" s="510"/>
      <c r="J16" s="508"/>
      <c r="K16" s="511"/>
    </row>
    <row r="17" spans="1:11">
      <c r="A17" s="506"/>
      <c r="B17" s="507" t="s">
        <v>409</v>
      </c>
      <c r="C17" s="508">
        <f t="shared" si="4"/>
        <v>78008</v>
      </c>
      <c r="D17" s="499">
        <v>55199</v>
      </c>
      <c r="E17" s="508">
        <v>22809</v>
      </c>
      <c r="F17" s="499">
        <v>2205</v>
      </c>
      <c r="G17" s="499">
        <f t="shared" si="1"/>
        <v>20604</v>
      </c>
      <c r="H17" s="509"/>
      <c r="I17" s="510"/>
      <c r="J17" s="508"/>
      <c r="K17" s="511"/>
    </row>
    <row r="18" spans="1:11">
      <c r="A18" s="506"/>
      <c r="B18" s="507" t="s">
        <v>410</v>
      </c>
      <c r="C18" s="508">
        <f t="shared" si="4"/>
        <v>138031</v>
      </c>
      <c r="D18" s="499">
        <v>79420</v>
      </c>
      <c r="E18" s="508">
        <v>58611</v>
      </c>
      <c r="F18" s="499">
        <v>16591</v>
      </c>
      <c r="G18" s="499">
        <f t="shared" si="1"/>
        <v>42020</v>
      </c>
      <c r="H18" s="509"/>
      <c r="I18" s="510"/>
      <c r="J18" s="508"/>
      <c r="K18" s="511"/>
    </row>
    <row r="19" spans="1:11">
      <c r="A19" s="506"/>
      <c r="B19" s="507" t="s">
        <v>176</v>
      </c>
      <c r="C19" s="508">
        <f t="shared" si="4"/>
        <v>793703</v>
      </c>
      <c r="D19" s="499">
        <v>627639</v>
      </c>
      <c r="E19" s="508">
        <v>166064</v>
      </c>
      <c r="F19" s="499">
        <v>42881</v>
      </c>
      <c r="G19" s="499">
        <f t="shared" si="1"/>
        <v>123183</v>
      </c>
      <c r="H19" s="509"/>
      <c r="I19" s="510"/>
      <c r="J19" s="508"/>
      <c r="K19" s="511"/>
    </row>
    <row r="20" spans="1:11">
      <c r="A20" s="506"/>
      <c r="B20" s="507" t="s">
        <v>411</v>
      </c>
      <c r="C20" s="508">
        <f t="shared" si="4"/>
        <v>274703</v>
      </c>
      <c r="D20" s="499">
        <v>180154</v>
      </c>
      <c r="E20" s="508">
        <v>94549</v>
      </c>
      <c r="F20" s="499">
        <v>17571</v>
      </c>
      <c r="G20" s="499">
        <f t="shared" si="1"/>
        <v>76978</v>
      </c>
      <c r="H20" s="509"/>
      <c r="I20" s="510"/>
      <c r="J20" s="508"/>
      <c r="K20" s="511"/>
    </row>
    <row r="21" spans="1:11">
      <c r="A21" s="506"/>
      <c r="B21" s="507" t="s">
        <v>177</v>
      </c>
      <c r="C21" s="508">
        <f t="shared" si="4"/>
        <v>981024</v>
      </c>
      <c r="D21" s="499">
        <v>564194</v>
      </c>
      <c r="E21" s="508">
        <v>416830</v>
      </c>
      <c r="F21" s="499">
        <v>109079</v>
      </c>
      <c r="G21" s="499">
        <f t="shared" si="1"/>
        <v>307751</v>
      </c>
      <c r="H21" s="509"/>
      <c r="I21" s="510"/>
      <c r="J21" s="508"/>
      <c r="K21" s="511"/>
    </row>
    <row r="22" spans="1:11">
      <c r="A22" s="506"/>
      <c r="B22" s="507" t="s">
        <v>178</v>
      </c>
      <c r="C22" s="508">
        <f t="shared" si="4"/>
        <v>17940</v>
      </c>
      <c r="D22" s="499">
        <v>15134</v>
      </c>
      <c r="E22" s="508">
        <v>2806</v>
      </c>
      <c r="F22" s="499">
        <v>3224</v>
      </c>
      <c r="G22" s="499">
        <f t="shared" si="1"/>
        <v>-418</v>
      </c>
      <c r="H22" s="509"/>
      <c r="I22" s="510"/>
      <c r="J22" s="508"/>
      <c r="K22" s="511"/>
    </row>
    <row r="23" spans="1:11">
      <c r="A23" s="506"/>
      <c r="B23" s="507" t="s">
        <v>412</v>
      </c>
      <c r="C23" s="508">
        <f t="shared" si="4"/>
        <v>471474</v>
      </c>
      <c r="D23" s="499">
        <v>332059</v>
      </c>
      <c r="E23" s="508">
        <v>139415</v>
      </c>
      <c r="F23" s="499">
        <v>68298</v>
      </c>
      <c r="G23" s="499">
        <f t="shared" si="1"/>
        <v>71117</v>
      </c>
      <c r="H23" s="509"/>
      <c r="I23" s="510"/>
      <c r="J23" s="508"/>
      <c r="K23" s="511"/>
    </row>
    <row r="24" spans="1:11">
      <c r="A24" s="506"/>
      <c r="B24" s="507" t="s">
        <v>179</v>
      </c>
      <c r="C24" s="508">
        <f t="shared" si="4"/>
        <v>40939</v>
      </c>
      <c r="D24" s="499">
        <v>26029</v>
      </c>
      <c r="E24" s="508">
        <v>14910</v>
      </c>
      <c r="F24" s="499">
        <v>15733</v>
      </c>
      <c r="G24" s="499">
        <f t="shared" si="1"/>
        <v>-823</v>
      </c>
      <c r="H24" s="509"/>
      <c r="I24" s="510"/>
      <c r="J24" s="508"/>
      <c r="K24" s="511"/>
    </row>
    <row r="25" spans="1:11">
      <c r="A25" s="506"/>
      <c r="B25" s="507" t="s">
        <v>180</v>
      </c>
      <c r="C25" s="508">
        <f t="shared" si="4"/>
        <v>132298</v>
      </c>
      <c r="D25" s="499">
        <v>84558</v>
      </c>
      <c r="E25" s="508">
        <v>47740</v>
      </c>
      <c r="F25" s="499">
        <v>12015</v>
      </c>
      <c r="G25" s="499">
        <f t="shared" si="1"/>
        <v>35725</v>
      </c>
      <c r="H25" s="509"/>
      <c r="I25" s="510"/>
      <c r="J25" s="508"/>
      <c r="K25" s="511"/>
    </row>
    <row r="26" spans="1:11">
      <c r="A26" s="506"/>
      <c r="B26" s="507" t="s">
        <v>181</v>
      </c>
      <c r="C26" s="508">
        <f t="shared" si="4"/>
        <v>44381</v>
      </c>
      <c r="D26" s="499">
        <v>27414</v>
      </c>
      <c r="E26" s="508">
        <v>16967</v>
      </c>
      <c r="F26" s="499">
        <v>4672</v>
      </c>
      <c r="G26" s="499">
        <f t="shared" si="1"/>
        <v>12295</v>
      </c>
      <c r="H26" s="509"/>
      <c r="I26" s="510"/>
      <c r="J26" s="508"/>
      <c r="K26" s="511"/>
    </row>
    <row r="27" spans="1:11">
      <c r="A27" s="506"/>
      <c r="B27" s="507" t="s">
        <v>413</v>
      </c>
      <c r="C27" s="508">
        <f t="shared" si="4"/>
        <v>370348</v>
      </c>
      <c r="D27" s="499">
        <v>233021</v>
      </c>
      <c r="E27" s="508">
        <v>137327</v>
      </c>
      <c r="F27" s="499">
        <v>33008</v>
      </c>
      <c r="G27" s="499">
        <f t="shared" si="1"/>
        <v>104319</v>
      </c>
      <c r="H27" s="509"/>
      <c r="I27" s="510"/>
      <c r="J27" s="508"/>
      <c r="K27" s="511"/>
    </row>
    <row r="28" spans="1:11">
      <c r="A28" s="492" t="s">
        <v>182</v>
      </c>
      <c r="B28" s="493"/>
      <c r="C28" s="498">
        <f t="shared" ref="C28:C51" si="5">E28+D28</f>
        <v>501129</v>
      </c>
      <c r="D28" s="499">
        <v>161105</v>
      </c>
      <c r="E28" s="500">
        <v>340024</v>
      </c>
      <c r="F28" s="499">
        <v>102400</v>
      </c>
      <c r="G28" s="499">
        <f t="shared" si="1"/>
        <v>237624</v>
      </c>
      <c r="H28" s="501">
        <v>29510</v>
      </c>
      <c r="I28" s="499">
        <f t="shared" ref="I28" si="6">G28-H28</f>
        <v>208114</v>
      </c>
      <c r="J28" s="501">
        <v>70413</v>
      </c>
      <c r="K28" s="502">
        <f t="shared" ref="K28" si="7">I28-J28</f>
        <v>137701</v>
      </c>
    </row>
    <row r="29" spans="1:11" s="476" customFormat="1">
      <c r="A29" s="492"/>
      <c r="B29" s="493" t="s">
        <v>414</v>
      </c>
      <c r="C29" s="498" t="s">
        <v>415</v>
      </c>
      <c r="D29" s="501"/>
      <c r="E29" s="505" t="s">
        <v>416</v>
      </c>
      <c r="F29" s="501"/>
      <c r="G29" s="501"/>
      <c r="H29" s="227"/>
      <c r="I29" s="499" t="s">
        <v>415</v>
      </c>
      <c r="J29" s="501"/>
      <c r="K29" s="502"/>
    </row>
    <row r="30" spans="1:11" s="476" customFormat="1">
      <c r="A30" s="492"/>
      <c r="B30" s="493" t="s">
        <v>183</v>
      </c>
      <c r="C30" s="498" t="s">
        <v>415</v>
      </c>
      <c r="D30" s="501"/>
      <c r="E30" s="505" t="s">
        <v>416</v>
      </c>
      <c r="F30" s="501"/>
      <c r="G30" s="501"/>
      <c r="H30" s="227"/>
      <c r="I30" s="499" t="s">
        <v>415</v>
      </c>
      <c r="J30" s="501"/>
      <c r="K30" s="502"/>
    </row>
    <row r="31" spans="1:11">
      <c r="A31" s="492" t="s">
        <v>417</v>
      </c>
      <c r="B31" s="493"/>
      <c r="C31" s="498">
        <f t="shared" si="5"/>
        <v>527839</v>
      </c>
      <c r="D31" s="499">
        <v>284013</v>
      </c>
      <c r="E31" s="505">
        <v>243826</v>
      </c>
      <c r="F31" s="499">
        <v>18801</v>
      </c>
      <c r="G31" s="499">
        <f t="shared" ref="G31:G32" si="8">E31-F31</f>
        <v>225025</v>
      </c>
      <c r="H31" s="501">
        <v>10957</v>
      </c>
      <c r="I31" s="499">
        <f t="shared" ref="I31:I48" si="9">G31-H31</f>
        <v>214068</v>
      </c>
      <c r="J31" s="501">
        <v>161575</v>
      </c>
      <c r="K31" s="502">
        <f t="shared" ref="K31:K32" si="10">I31-J31</f>
        <v>52493</v>
      </c>
    </row>
    <row r="32" spans="1:11" s="476" customFormat="1">
      <c r="A32" s="492" t="s">
        <v>418</v>
      </c>
      <c r="B32" s="493"/>
      <c r="C32" s="498">
        <f t="shared" si="5"/>
        <v>813358</v>
      </c>
      <c r="D32" s="499">
        <v>297823</v>
      </c>
      <c r="E32" s="500">
        <v>515535</v>
      </c>
      <c r="F32" s="499">
        <v>55007</v>
      </c>
      <c r="G32" s="499">
        <f t="shared" si="8"/>
        <v>460528</v>
      </c>
      <c r="H32" s="501">
        <v>22246</v>
      </c>
      <c r="I32" s="499">
        <f t="shared" si="9"/>
        <v>438282</v>
      </c>
      <c r="J32" s="501">
        <v>251583</v>
      </c>
      <c r="K32" s="502">
        <f t="shared" si="10"/>
        <v>186699</v>
      </c>
    </row>
    <row r="33" spans="1:11">
      <c r="A33" s="492"/>
      <c r="B33" s="493" t="s">
        <v>419</v>
      </c>
      <c r="C33" s="498" t="s">
        <v>415</v>
      </c>
      <c r="D33" s="501"/>
      <c r="E33" s="505" t="s">
        <v>416</v>
      </c>
      <c r="F33" s="501"/>
      <c r="G33" s="501"/>
      <c r="H33" s="501" t="s">
        <v>415</v>
      </c>
      <c r="I33" s="499" t="s">
        <v>415</v>
      </c>
      <c r="J33" s="501"/>
      <c r="K33" s="502"/>
    </row>
    <row r="34" spans="1:11">
      <c r="A34" s="492"/>
      <c r="B34" s="493" t="s">
        <v>420</v>
      </c>
      <c r="C34" s="498" t="s">
        <v>415</v>
      </c>
      <c r="D34" s="501"/>
      <c r="E34" s="505" t="s">
        <v>416</v>
      </c>
      <c r="F34" s="501"/>
      <c r="G34" s="501"/>
      <c r="H34" s="501" t="s">
        <v>415</v>
      </c>
      <c r="I34" s="499" t="s">
        <v>415</v>
      </c>
      <c r="J34" s="501"/>
      <c r="K34" s="502"/>
    </row>
    <row r="35" spans="1:11">
      <c r="A35" s="492" t="s">
        <v>184</v>
      </c>
      <c r="B35" s="493"/>
      <c r="C35" s="498">
        <f t="shared" si="5"/>
        <v>455632</v>
      </c>
      <c r="D35" s="499">
        <v>188594</v>
      </c>
      <c r="E35" s="505">
        <v>267038</v>
      </c>
      <c r="F35" s="499">
        <v>69063</v>
      </c>
      <c r="G35" s="499">
        <f t="shared" ref="G35:G37" si="11">E35-F35</f>
        <v>197975</v>
      </c>
      <c r="H35" s="501">
        <v>25381</v>
      </c>
      <c r="I35" s="499">
        <f t="shared" si="9"/>
        <v>172594</v>
      </c>
      <c r="J35" s="501">
        <v>149157</v>
      </c>
      <c r="K35" s="502">
        <f t="shared" ref="K35:K37" si="12">I35-J35</f>
        <v>23437</v>
      </c>
    </row>
    <row r="36" spans="1:11">
      <c r="A36" s="492" t="s">
        <v>185</v>
      </c>
      <c r="B36" s="493"/>
      <c r="C36" s="498">
        <f t="shared" si="5"/>
        <v>254479</v>
      </c>
      <c r="D36" s="499">
        <v>152863</v>
      </c>
      <c r="E36" s="505">
        <v>101616</v>
      </c>
      <c r="F36" s="499">
        <v>12773</v>
      </c>
      <c r="G36" s="499">
        <f t="shared" si="11"/>
        <v>88843</v>
      </c>
      <c r="H36" s="501">
        <v>45720</v>
      </c>
      <c r="I36" s="499">
        <f t="shared" si="9"/>
        <v>43123</v>
      </c>
      <c r="J36" s="501">
        <v>42503</v>
      </c>
      <c r="K36" s="502">
        <f t="shared" si="12"/>
        <v>620</v>
      </c>
    </row>
    <row r="37" spans="1:11">
      <c r="A37" s="492" t="s">
        <v>186</v>
      </c>
      <c r="B37" s="493"/>
      <c r="C37" s="498">
        <f t="shared" si="5"/>
        <v>191079</v>
      </c>
      <c r="D37" s="499">
        <v>93100</v>
      </c>
      <c r="E37" s="505">
        <v>97979</v>
      </c>
      <c r="F37" s="499">
        <v>23601</v>
      </c>
      <c r="G37" s="499">
        <f t="shared" si="11"/>
        <v>74378</v>
      </c>
      <c r="H37" s="501">
        <v>17268</v>
      </c>
      <c r="I37" s="499">
        <f t="shared" si="9"/>
        <v>57110</v>
      </c>
      <c r="J37" s="501">
        <v>26819</v>
      </c>
      <c r="K37" s="502">
        <f t="shared" si="12"/>
        <v>30291</v>
      </c>
    </row>
    <row r="38" spans="1:11">
      <c r="A38" s="492"/>
      <c r="B38" s="493" t="s">
        <v>187</v>
      </c>
      <c r="C38" s="498" t="s">
        <v>415</v>
      </c>
      <c r="D38" s="501"/>
      <c r="E38" s="505" t="s">
        <v>416</v>
      </c>
      <c r="F38" s="501"/>
      <c r="G38" s="501"/>
      <c r="H38" s="501" t="s">
        <v>415</v>
      </c>
      <c r="I38" s="499" t="s">
        <v>415</v>
      </c>
      <c r="J38" s="501"/>
      <c r="K38" s="502"/>
    </row>
    <row r="39" spans="1:11">
      <c r="A39" s="492"/>
      <c r="B39" s="512" t="s">
        <v>188</v>
      </c>
      <c r="C39" s="498" t="s">
        <v>415</v>
      </c>
      <c r="D39" s="501"/>
      <c r="E39" s="505" t="s">
        <v>416</v>
      </c>
      <c r="F39" s="501"/>
      <c r="G39" s="501"/>
      <c r="H39" s="501" t="s">
        <v>415</v>
      </c>
      <c r="I39" s="499" t="s">
        <v>415</v>
      </c>
      <c r="J39" s="501"/>
      <c r="K39" s="502"/>
    </row>
    <row r="40" spans="1:11">
      <c r="A40" s="492" t="s">
        <v>421</v>
      </c>
      <c r="B40" s="493"/>
      <c r="C40" s="498">
        <f t="shared" si="5"/>
        <v>255546</v>
      </c>
      <c r="D40" s="499">
        <v>90823</v>
      </c>
      <c r="E40" s="500">
        <v>164723</v>
      </c>
      <c r="F40" s="499">
        <v>17628</v>
      </c>
      <c r="G40" s="499">
        <f t="shared" ref="G40:G41" si="13">E40-F40</f>
        <v>147095</v>
      </c>
      <c r="H40" s="501">
        <v>14454</v>
      </c>
      <c r="I40" s="499">
        <f t="shared" si="9"/>
        <v>132641</v>
      </c>
      <c r="J40" s="501">
        <v>79280</v>
      </c>
      <c r="K40" s="502">
        <f t="shared" ref="K40:K41" si="14">I40-J40</f>
        <v>53361</v>
      </c>
    </row>
    <row r="41" spans="1:11">
      <c r="A41" s="492" t="s">
        <v>422</v>
      </c>
      <c r="B41" s="493"/>
      <c r="C41" s="498">
        <f t="shared" si="5"/>
        <v>873720</v>
      </c>
      <c r="D41" s="499">
        <v>168723</v>
      </c>
      <c r="E41" s="505">
        <v>704997</v>
      </c>
      <c r="F41" s="499">
        <v>246774</v>
      </c>
      <c r="G41" s="499">
        <f t="shared" si="13"/>
        <v>458223</v>
      </c>
      <c r="H41" s="501">
        <v>-8249</v>
      </c>
      <c r="I41" s="499">
        <f t="shared" si="9"/>
        <v>466472</v>
      </c>
      <c r="J41" s="501">
        <v>40356</v>
      </c>
      <c r="K41" s="502">
        <f t="shared" si="14"/>
        <v>426116</v>
      </c>
    </row>
    <row r="42" spans="1:11">
      <c r="A42" s="492"/>
      <c r="B42" s="493" t="s">
        <v>189</v>
      </c>
      <c r="C42" s="498" t="s">
        <v>423</v>
      </c>
      <c r="D42" s="501"/>
      <c r="E42" s="505" t="s">
        <v>424</v>
      </c>
      <c r="F42" s="501"/>
      <c r="G42" s="501"/>
      <c r="H42" s="501" t="s">
        <v>423</v>
      </c>
      <c r="I42" s="499" t="s">
        <v>423</v>
      </c>
      <c r="J42" s="501"/>
      <c r="K42" s="502"/>
    </row>
    <row r="43" spans="1:11">
      <c r="A43" s="492"/>
      <c r="B43" s="493" t="s">
        <v>190</v>
      </c>
      <c r="C43" s="498" t="s">
        <v>423</v>
      </c>
      <c r="D43" s="501"/>
      <c r="E43" s="505" t="s">
        <v>424</v>
      </c>
      <c r="F43" s="501"/>
      <c r="G43" s="501"/>
      <c r="H43" s="501" t="s">
        <v>423</v>
      </c>
      <c r="I43" s="499" t="s">
        <v>423</v>
      </c>
      <c r="J43" s="501"/>
      <c r="K43" s="502"/>
    </row>
    <row r="44" spans="1:11">
      <c r="A44" s="582" t="s">
        <v>191</v>
      </c>
      <c r="B44" s="583"/>
      <c r="C44" s="498">
        <f t="shared" si="5"/>
        <v>445902</v>
      </c>
      <c r="D44" s="499">
        <v>138491</v>
      </c>
      <c r="E44" s="505">
        <v>307411</v>
      </c>
      <c r="F44" s="499">
        <v>44307</v>
      </c>
      <c r="G44" s="499">
        <f t="shared" ref="G44:G48" si="15">E44-F44</f>
        <v>263104</v>
      </c>
      <c r="H44" s="501">
        <v>24101</v>
      </c>
      <c r="I44" s="499">
        <f t="shared" si="9"/>
        <v>239003</v>
      </c>
      <c r="J44" s="501">
        <v>251572</v>
      </c>
      <c r="K44" s="502">
        <f>I44-J44</f>
        <v>-12569</v>
      </c>
    </row>
    <row r="45" spans="1:11">
      <c r="A45" s="492" t="s">
        <v>425</v>
      </c>
      <c r="B45" s="513"/>
      <c r="C45" s="498">
        <f t="shared" si="5"/>
        <v>183405</v>
      </c>
      <c r="D45" s="499">
        <v>45095</v>
      </c>
      <c r="E45" s="505">
        <v>138310</v>
      </c>
      <c r="F45" s="499">
        <v>39181</v>
      </c>
      <c r="G45" s="499">
        <f t="shared" si="15"/>
        <v>99129</v>
      </c>
      <c r="H45" s="501">
        <v>117</v>
      </c>
      <c r="I45" s="499">
        <f t="shared" si="9"/>
        <v>99012</v>
      </c>
      <c r="J45" s="501">
        <v>99012</v>
      </c>
      <c r="K45" s="502">
        <f t="shared" ref="K45:K48" si="16">I45-J45</f>
        <v>0</v>
      </c>
    </row>
    <row r="46" spans="1:11">
      <c r="A46" s="492" t="s">
        <v>192</v>
      </c>
      <c r="B46" s="493"/>
      <c r="C46" s="498">
        <f t="shared" si="5"/>
        <v>240277</v>
      </c>
      <c r="D46" s="499">
        <v>46817</v>
      </c>
      <c r="E46" s="505">
        <v>193460</v>
      </c>
      <c r="F46" s="499">
        <v>39303</v>
      </c>
      <c r="G46" s="499">
        <f t="shared" si="15"/>
        <v>154157</v>
      </c>
      <c r="H46" s="501">
        <v>2986</v>
      </c>
      <c r="I46" s="499">
        <f t="shared" si="9"/>
        <v>151171</v>
      </c>
      <c r="J46" s="501">
        <v>105365</v>
      </c>
      <c r="K46" s="502">
        <f t="shared" si="16"/>
        <v>45806</v>
      </c>
    </row>
    <row r="47" spans="1:11">
      <c r="A47" s="492" t="s">
        <v>193</v>
      </c>
      <c r="B47" s="493"/>
      <c r="C47" s="498">
        <f t="shared" si="5"/>
        <v>604980</v>
      </c>
      <c r="D47" s="499">
        <v>245530</v>
      </c>
      <c r="E47" s="505">
        <v>359450</v>
      </c>
      <c r="F47" s="499">
        <v>45132</v>
      </c>
      <c r="G47" s="499">
        <f t="shared" si="15"/>
        <v>314318</v>
      </c>
      <c r="H47" s="501">
        <v>-4571</v>
      </c>
      <c r="I47" s="499">
        <f t="shared" si="9"/>
        <v>318889</v>
      </c>
      <c r="J47" s="501">
        <v>248235</v>
      </c>
      <c r="K47" s="502">
        <f t="shared" si="16"/>
        <v>70654</v>
      </c>
    </row>
    <row r="48" spans="1:11">
      <c r="A48" s="492" t="s">
        <v>194</v>
      </c>
      <c r="B48" s="493"/>
      <c r="C48" s="498">
        <f t="shared" si="5"/>
        <v>407065</v>
      </c>
      <c r="D48" s="499">
        <v>167916</v>
      </c>
      <c r="E48" s="505">
        <v>239149</v>
      </c>
      <c r="F48" s="499">
        <v>42405</v>
      </c>
      <c r="G48" s="499">
        <f t="shared" si="15"/>
        <v>196744</v>
      </c>
      <c r="H48" s="501">
        <v>22160</v>
      </c>
      <c r="I48" s="499">
        <f t="shared" si="9"/>
        <v>174584</v>
      </c>
      <c r="J48" s="501">
        <v>73785</v>
      </c>
      <c r="K48" s="502">
        <f t="shared" si="16"/>
        <v>100799</v>
      </c>
    </row>
    <row r="49" spans="1:12">
      <c r="A49" s="514" t="s">
        <v>195</v>
      </c>
      <c r="B49" s="515"/>
      <c r="C49" s="516">
        <f t="shared" ref="C49:D49" si="17">SUM(C7:C12)+SUM(C28:C48)</f>
        <v>10688029</v>
      </c>
      <c r="D49" s="516">
        <f t="shared" si="17"/>
        <v>5335014</v>
      </c>
      <c r="E49" s="516">
        <f>SUM(E7:E12)+SUM(E28:E48)</f>
        <v>5353015</v>
      </c>
      <c r="F49" s="516">
        <f t="shared" ref="F49:J49" si="18">SUM(F7:F12)+SUM(F28:F48)</f>
        <v>1264495</v>
      </c>
      <c r="G49" s="516">
        <f t="shared" si="18"/>
        <v>4088520</v>
      </c>
      <c r="H49" s="516">
        <f t="shared" si="18"/>
        <v>462233</v>
      </c>
      <c r="I49" s="516">
        <f t="shared" si="18"/>
        <v>3626287</v>
      </c>
      <c r="J49" s="516">
        <f t="shared" si="18"/>
        <v>2462428</v>
      </c>
      <c r="K49" s="517">
        <f>SUM(K7:K12)+SUM(K28:K48)</f>
        <v>1163859</v>
      </c>
    </row>
    <row r="50" spans="1:12">
      <c r="A50" s="492" t="s">
        <v>204</v>
      </c>
      <c r="B50" s="493"/>
      <c r="C50" s="498">
        <f t="shared" si="5"/>
        <v>25989</v>
      </c>
      <c r="D50" s="499">
        <v>0</v>
      </c>
      <c r="E50" s="500">
        <v>25989</v>
      </c>
      <c r="F50" s="499">
        <v>0</v>
      </c>
      <c r="G50" s="499">
        <f>E50-F50</f>
        <v>25989</v>
      </c>
      <c r="H50" s="501">
        <f>G50</f>
        <v>25989</v>
      </c>
      <c r="I50" s="499">
        <f>G50-H50</f>
        <v>0</v>
      </c>
      <c r="J50" s="499"/>
      <c r="K50" s="502"/>
      <c r="L50" s="518" t="s">
        <v>426</v>
      </c>
    </row>
    <row r="51" spans="1:12">
      <c r="A51" s="506" t="s">
        <v>427</v>
      </c>
      <c r="B51" s="519"/>
      <c r="C51" s="520">
        <f t="shared" si="5"/>
        <v>0</v>
      </c>
      <c r="D51" s="510">
        <v>0</v>
      </c>
      <c r="E51" s="510">
        <v>0</v>
      </c>
      <c r="F51" s="510">
        <v>0</v>
      </c>
      <c r="G51" s="510">
        <f>E51-F51</f>
        <v>0</v>
      </c>
      <c r="H51" s="508">
        <f>G51</f>
        <v>0</v>
      </c>
      <c r="I51" s="510">
        <f>G51-H51</f>
        <v>0</v>
      </c>
      <c r="J51" s="510"/>
      <c r="K51" s="511"/>
    </row>
    <row r="52" spans="1:12">
      <c r="A52" s="514" t="s">
        <v>428</v>
      </c>
      <c r="B52" s="515"/>
      <c r="C52" s="516">
        <f t="shared" ref="C52:D52" si="19">C49+C50-C51</f>
        <v>10714018</v>
      </c>
      <c r="D52" s="516">
        <f t="shared" si="19"/>
        <v>5335014</v>
      </c>
      <c r="E52" s="516">
        <f>E49+E50-E51</f>
        <v>5379004</v>
      </c>
      <c r="F52" s="516">
        <f t="shared" ref="F52:K52" si="20">F49+F50-F51</f>
        <v>1264495</v>
      </c>
      <c r="G52" s="516">
        <f t="shared" si="20"/>
        <v>4114509</v>
      </c>
      <c r="H52" s="516">
        <f t="shared" si="20"/>
        <v>488222</v>
      </c>
      <c r="I52" s="516">
        <f t="shared" si="20"/>
        <v>3626287</v>
      </c>
      <c r="J52" s="516">
        <f t="shared" si="20"/>
        <v>2462428</v>
      </c>
      <c r="K52" s="517">
        <f t="shared" si="20"/>
        <v>1163859</v>
      </c>
    </row>
    <row r="66" spans="1:10">
      <c r="A66" s="468"/>
      <c r="B66" s="468"/>
      <c r="C66" s="468"/>
      <c r="D66" s="468"/>
      <c r="E66" s="468"/>
      <c r="F66" s="468"/>
      <c r="G66" s="468"/>
      <c r="H66" s="468"/>
      <c r="I66" s="468"/>
      <c r="J66" s="468"/>
    </row>
    <row r="67" spans="1:10">
      <c r="A67" s="468"/>
      <c r="B67" s="468"/>
      <c r="C67" s="468"/>
      <c r="D67" s="468"/>
      <c r="E67" s="468"/>
      <c r="F67" s="468"/>
      <c r="G67" s="468"/>
      <c r="H67" s="468"/>
      <c r="I67" s="468"/>
      <c r="J67" s="468"/>
    </row>
    <row r="68" spans="1:10">
      <c r="A68" s="468"/>
      <c r="B68" s="468"/>
      <c r="C68" s="468"/>
      <c r="D68" s="468"/>
      <c r="E68" s="468"/>
      <c r="F68" s="468"/>
      <c r="G68" s="468"/>
      <c r="H68" s="468"/>
      <c r="I68" s="468"/>
      <c r="J68" s="468"/>
    </row>
    <row r="69" spans="1:10">
      <c r="A69" s="468"/>
      <c r="B69" s="468"/>
      <c r="C69" s="468"/>
      <c r="D69" s="468"/>
      <c r="E69" s="468"/>
      <c r="F69" s="468"/>
      <c r="G69" s="468"/>
      <c r="H69" s="468"/>
      <c r="I69" s="468"/>
      <c r="J69" s="468"/>
    </row>
  </sheetData>
  <mergeCells count="5">
    <mergeCell ref="A3:B3"/>
    <mergeCell ref="A4:B4"/>
    <mergeCell ref="A5:B5"/>
    <mergeCell ref="A6:B6"/>
    <mergeCell ref="A44:B44"/>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workbookViewId="0">
      <pane xSplit="2" ySplit="3" topLeftCell="C59" activePane="bottomRight" state="frozen"/>
      <selection pane="topRight" activeCell="C1" sqref="C1"/>
      <selection pane="bottomLeft" activeCell="A4" sqref="A4"/>
      <selection pane="bottomRight" activeCell="F67" sqref="F67"/>
    </sheetView>
  </sheetViews>
  <sheetFormatPr defaultRowHeight="13.5"/>
  <cols>
    <col min="1" max="1" width="4.5" style="403" customWidth="1"/>
    <col min="2" max="2" width="12.625" style="403" customWidth="1"/>
    <col min="3" max="11" width="10.125" style="401" customWidth="1"/>
    <col min="12" max="12" width="11.625" style="401" customWidth="1"/>
    <col min="13" max="16" width="10.125" style="401" customWidth="1"/>
    <col min="17" max="17" width="5.75" style="403" customWidth="1"/>
    <col min="18" max="256" width="9" style="403"/>
    <col min="257" max="257" width="4.5" style="403" customWidth="1"/>
    <col min="258" max="258" width="12.625" style="403" customWidth="1"/>
    <col min="259" max="267" width="10.125" style="403" customWidth="1"/>
    <col min="268" max="268" width="11.625" style="403" customWidth="1"/>
    <col min="269" max="272" width="10.125" style="403" customWidth="1"/>
    <col min="273" max="273" width="5.75" style="403" customWidth="1"/>
    <col min="274" max="512" width="9" style="403"/>
    <col min="513" max="513" width="4.5" style="403" customWidth="1"/>
    <col min="514" max="514" width="12.625" style="403" customWidth="1"/>
    <col min="515" max="523" width="10.125" style="403" customWidth="1"/>
    <col min="524" max="524" width="11.625" style="403" customWidth="1"/>
    <col min="525" max="528" width="10.125" style="403" customWidth="1"/>
    <col min="529" max="529" width="5.75" style="403" customWidth="1"/>
    <col min="530" max="768" width="9" style="403"/>
    <col min="769" max="769" width="4.5" style="403" customWidth="1"/>
    <col min="770" max="770" width="12.625" style="403" customWidth="1"/>
    <col min="771" max="779" width="10.125" style="403" customWidth="1"/>
    <col min="780" max="780" width="11.625" style="403" customWidth="1"/>
    <col min="781" max="784" width="10.125" style="403" customWidth="1"/>
    <col min="785" max="785" width="5.75" style="403" customWidth="1"/>
    <col min="786" max="1024" width="9" style="403"/>
    <col min="1025" max="1025" width="4.5" style="403" customWidth="1"/>
    <col min="1026" max="1026" width="12.625" style="403" customWidth="1"/>
    <col min="1027" max="1035" width="10.125" style="403" customWidth="1"/>
    <col min="1036" max="1036" width="11.625" style="403" customWidth="1"/>
    <col min="1037" max="1040" width="10.125" style="403" customWidth="1"/>
    <col min="1041" max="1041" width="5.75" style="403" customWidth="1"/>
    <col min="1042" max="1280" width="9" style="403"/>
    <col min="1281" max="1281" width="4.5" style="403" customWidth="1"/>
    <col min="1282" max="1282" width="12.625" style="403" customWidth="1"/>
    <col min="1283" max="1291" width="10.125" style="403" customWidth="1"/>
    <col min="1292" max="1292" width="11.625" style="403" customWidth="1"/>
    <col min="1293" max="1296" width="10.125" style="403" customWidth="1"/>
    <col min="1297" max="1297" width="5.75" style="403" customWidth="1"/>
    <col min="1298" max="1536" width="9" style="403"/>
    <col min="1537" max="1537" width="4.5" style="403" customWidth="1"/>
    <col min="1538" max="1538" width="12.625" style="403" customWidth="1"/>
    <col min="1539" max="1547" width="10.125" style="403" customWidth="1"/>
    <col min="1548" max="1548" width="11.625" style="403" customWidth="1"/>
    <col min="1549" max="1552" width="10.125" style="403" customWidth="1"/>
    <col min="1553" max="1553" width="5.75" style="403" customWidth="1"/>
    <col min="1554" max="1792" width="9" style="403"/>
    <col min="1793" max="1793" width="4.5" style="403" customWidth="1"/>
    <col min="1794" max="1794" width="12.625" style="403" customWidth="1"/>
    <col min="1795" max="1803" width="10.125" style="403" customWidth="1"/>
    <col min="1804" max="1804" width="11.625" style="403" customWidth="1"/>
    <col min="1805" max="1808" width="10.125" style="403" customWidth="1"/>
    <col min="1809" max="1809" width="5.75" style="403" customWidth="1"/>
    <col min="1810" max="2048" width="9" style="403"/>
    <col min="2049" max="2049" width="4.5" style="403" customWidth="1"/>
    <col min="2050" max="2050" width="12.625" style="403" customWidth="1"/>
    <col min="2051" max="2059" width="10.125" style="403" customWidth="1"/>
    <col min="2060" max="2060" width="11.625" style="403" customWidth="1"/>
    <col min="2061" max="2064" width="10.125" style="403" customWidth="1"/>
    <col min="2065" max="2065" width="5.75" style="403" customWidth="1"/>
    <col min="2066" max="2304" width="9" style="403"/>
    <col min="2305" max="2305" width="4.5" style="403" customWidth="1"/>
    <col min="2306" max="2306" width="12.625" style="403" customWidth="1"/>
    <col min="2307" max="2315" width="10.125" style="403" customWidth="1"/>
    <col min="2316" max="2316" width="11.625" style="403" customWidth="1"/>
    <col min="2317" max="2320" width="10.125" style="403" customWidth="1"/>
    <col min="2321" max="2321" width="5.75" style="403" customWidth="1"/>
    <col min="2322" max="2560" width="9" style="403"/>
    <col min="2561" max="2561" width="4.5" style="403" customWidth="1"/>
    <col min="2562" max="2562" width="12.625" style="403" customWidth="1"/>
    <col min="2563" max="2571" width="10.125" style="403" customWidth="1"/>
    <col min="2572" max="2572" width="11.625" style="403" customWidth="1"/>
    <col min="2573" max="2576" width="10.125" style="403" customWidth="1"/>
    <col min="2577" max="2577" width="5.75" style="403" customWidth="1"/>
    <col min="2578" max="2816" width="9" style="403"/>
    <col min="2817" max="2817" width="4.5" style="403" customWidth="1"/>
    <col min="2818" max="2818" width="12.625" style="403" customWidth="1"/>
    <col min="2819" max="2827" width="10.125" style="403" customWidth="1"/>
    <col min="2828" max="2828" width="11.625" style="403" customWidth="1"/>
    <col min="2829" max="2832" width="10.125" style="403" customWidth="1"/>
    <col min="2833" max="2833" width="5.75" style="403" customWidth="1"/>
    <col min="2834" max="3072" width="9" style="403"/>
    <col min="3073" max="3073" width="4.5" style="403" customWidth="1"/>
    <col min="3074" max="3074" width="12.625" style="403" customWidth="1"/>
    <col min="3075" max="3083" width="10.125" style="403" customWidth="1"/>
    <col min="3084" max="3084" width="11.625" style="403" customWidth="1"/>
    <col min="3085" max="3088" width="10.125" style="403" customWidth="1"/>
    <col min="3089" max="3089" width="5.75" style="403" customWidth="1"/>
    <col min="3090" max="3328" width="9" style="403"/>
    <col min="3329" max="3329" width="4.5" style="403" customWidth="1"/>
    <col min="3330" max="3330" width="12.625" style="403" customWidth="1"/>
    <col min="3331" max="3339" width="10.125" style="403" customWidth="1"/>
    <col min="3340" max="3340" width="11.625" style="403" customWidth="1"/>
    <col min="3341" max="3344" width="10.125" style="403" customWidth="1"/>
    <col min="3345" max="3345" width="5.75" style="403" customWidth="1"/>
    <col min="3346" max="3584" width="9" style="403"/>
    <col min="3585" max="3585" width="4.5" style="403" customWidth="1"/>
    <col min="3586" max="3586" width="12.625" style="403" customWidth="1"/>
    <col min="3587" max="3595" width="10.125" style="403" customWidth="1"/>
    <col min="3596" max="3596" width="11.625" style="403" customWidth="1"/>
    <col min="3597" max="3600" width="10.125" style="403" customWidth="1"/>
    <col min="3601" max="3601" width="5.75" style="403" customWidth="1"/>
    <col min="3602" max="3840" width="9" style="403"/>
    <col min="3841" max="3841" width="4.5" style="403" customWidth="1"/>
    <col min="3842" max="3842" width="12.625" style="403" customWidth="1"/>
    <col min="3843" max="3851" width="10.125" style="403" customWidth="1"/>
    <col min="3852" max="3852" width="11.625" style="403" customWidth="1"/>
    <col min="3853" max="3856" width="10.125" style="403" customWidth="1"/>
    <col min="3857" max="3857" width="5.75" style="403" customWidth="1"/>
    <col min="3858" max="4096" width="9" style="403"/>
    <col min="4097" max="4097" width="4.5" style="403" customWidth="1"/>
    <col min="4098" max="4098" width="12.625" style="403" customWidth="1"/>
    <col min="4099" max="4107" width="10.125" style="403" customWidth="1"/>
    <col min="4108" max="4108" width="11.625" style="403" customWidth="1"/>
    <col min="4109" max="4112" width="10.125" style="403" customWidth="1"/>
    <col min="4113" max="4113" width="5.75" style="403" customWidth="1"/>
    <col min="4114" max="4352" width="9" style="403"/>
    <col min="4353" max="4353" width="4.5" style="403" customWidth="1"/>
    <col min="4354" max="4354" width="12.625" style="403" customWidth="1"/>
    <col min="4355" max="4363" width="10.125" style="403" customWidth="1"/>
    <col min="4364" max="4364" width="11.625" style="403" customWidth="1"/>
    <col min="4365" max="4368" width="10.125" style="403" customWidth="1"/>
    <col min="4369" max="4369" width="5.75" style="403" customWidth="1"/>
    <col min="4370" max="4608" width="9" style="403"/>
    <col min="4609" max="4609" width="4.5" style="403" customWidth="1"/>
    <col min="4610" max="4610" width="12.625" style="403" customWidth="1"/>
    <col min="4611" max="4619" width="10.125" style="403" customWidth="1"/>
    <col min="4620" max="4620" width="11.625" style="403" customWidth="1"/>
    <col min="4621" max="4624" width="10.125" style="403" customWidth="1"/>
    <col min="4625" max="4625" width="5.75" style="403" customWidth="1"/>
    <col min="4626" max="4864" width="9" style="403"/>
    <col min="4865" max="4865" width="4.5" style="403" customWidth="1"/>
    <col min="4866" max="4866" width="12.625" style="403" customWidth="1"/>
    <col min="4867" max="4875" width="10.125" style="403" customWidth="1"/>
    <col min="4876" max="4876" width="11.625" style="403" customWidth="1"/>
    <col min="4877" max="4880" width="10.125" style="403" customWidth="1"/>
    <col min="4881" max="4881" width="5.75" style="403" customWidth="1"/>
    <col min="4882" max="5120" width="9" style="403"/>
    <col min="5121" max="5121" width="4.5" style="403" customWidth="1"/>
    <col min="5122" max="5122" width="12.625" style="403" customWidth="1"/>
    <col min="5123" max="5131" width="10.125" style="403" customWidth="1"/>
    <col min="5132" max="5132" width="11.625" style="403" customWidth="1"/>
    <col min="5133" max="5136" width="10.125" style="403" customWidth="1"/>
    <col min="5137" max="5137" width="5.75" style="403" customWidth="1"/>
    <col min="5138" max="5376" width="9" style="403"/>
    <col min="5377" max="5377" width="4.5" style="403" customWidth="1"/>
    <col min="5378" max="5378" width="12.625" style="403" customWidth="1"/>
    <col min="5379" max="5387" width="10.125" style="403" customWidth="1"/>
    <col min="5388" max="5388" width="11.625" style="403" customWidth="1"/>
    <col min="5389" max="5392" width="10.125" style="403" customWidth="1"/>
    <col min="5393" max="5393" width="5.75" style="403" customWidth="1"/>
    <col min="5394" max="5632" width="9" style="403"/>
    <col min="5633" max="5633" width="4.5" style="403" customWidth="1"/>
    <col min="5634" max="5634" width="12.625" style="403" customWidth="1"/>
    <col min="5635" max="5643" width="10.125" style="403" customWidth="1"/>
    <col min="5644" max="5644" width="11.625" style="403" customWidth="1"/>
    <col min="5645" max="5648" width="10.125" style="403" customWidth="1"/>
    <col min="5649" max="5649" width="5.75" style="403" customWidth="1"/>
    <col min="5650" max="5888" width="9" style="403"/>
    <col min="5889" max="5889" width="4.5" style="403" customWidth="1"/>
    <col min="5890" max="5890" width="12.625" style="403" customWidth="1"/>
    <col min="5891" max="5899" width="10.125" style="403" customWidth="1"/>
    <col min="5900" max="5900" width="11.625" style="403" customWidth="1"/>
    <col min="5901" max="5904" width="10.125" style="403" customWidth="1"/>
    <col min="5905" max="5905" width="5.75" style="403" customWidth="1"/>
    <col min="5906" max="6144" width="9" style="403"/>
    <col min="6145" max="6145" width="4.5" style="403" customWidth="1"/>
    <col min="6146" max="6146" width="12.625" style="403" customWidth="1"/>
    <col min="6147" max="6155" width="10.125" style="403" customWidth="1"/>
    <col min="6156" max="6156" width="11.625" style="403" customWidth="1"/>
    <col min="6157" max="6160" width="10.125" style="403" customWidth="1"/>
    <col min="6161" max="6161" width="5.75" style="403" customWidth="1"/>
    <col min="6162" max="6400" width="9" style="403"/>
    <col min="6401" max="6401" width="4.5" style="403" customWidth="1"/>
    <col min="6402" max="6402" width="12.625" style="403" customWidth="1"/>
    <col min="6403" max="6411" width="10.125" style="403" customWidth="1"/>
    <col min="6412" max="6412" width="11.625" style="403" customWidth="1"/>
    <col min="6413" max="6416" width="10.125" style="403" customWidth="1"/>
    <col min="6417" max="6417" width="5.75" style="403" customWidth="1"/>
    <col min="6418" max="6656" width="9" style="403"/>
    <col min="6657" max="6657" width="4.5" style="403" customWidth="1"/>
    <col min="6658" max="6658" width="12.625" style="403" customWidth="1"/>
    <col min="6659" max="6667" width="10.125" style="403" customWidth="1"/>
    <col min="6668" max="6668" width="11.625" style="403" customWidth="1"/>
    <col min="6669" max="6672" width="10.125" style="403" customWidth="1"/>
    <col min="6673" max="6673" width="5.75" style="403" customWidth="1"/>
    <col min="6674" max="6912" width="9" style="403"/>
    <col min="6913" max="6913" width="4.5" style="403" customWidth="1"/>
    <col min="6914" max="6914" width="12.625" style="403" customWidth="1"/>
    <col min="6915" max="6923" width="10.125" style="403" customWidth="1"/>
    <col min="6924" max="6924" width="11.625" style="403" customWidth="1"/>
    <col min="6925" max="6928" width="10.125" style="403" customWidth="1"/>
    <col min="6929" max="6929" width="5.75" style="403" customWidth="1"/>
    <col min="6930" max="7168" width="9" style="403"/>
    <col min="7169" max="7169" width="4.5" style="403" customWidth="1"/>
    <col min="7170" max="7170" width="12.625" style="403" customWidth="1"/>
    <col min="7171" max="7179" width="10.125" style="403" customWidth="1"/>
    <col min="7180" max="7180" width="11.625" style="403" customWidth="1"/>
    <col min="7181" max="7184" width="10.125" style="403" customWidth="1"/>
    <col min="7185" max="7185" width="5.75" style="403" customWidth="1"/>
    <col min="7186" max="7424" width="9" style="403"/>
    <col min="7425" max="7425" width="4.5" style="403" customWidth="1"/>
    <col min="7426" max="7426" width="12.625" style="403" customWidth="1"/>
    <col min="7427" max="7435" width="10.125" style="403" customWidth="1"/>
    <col min="7436" max="7436" width="11.625" style="403" customWidth="1"/>
    <col min="7437" max="7440" width="10.125" style="403" customWidth="1"/>
    <col min="7441" max="7441" width="5.75" style="403" customWidth="1"/>
    <col min="7442" max="7680" width="9" style="403"/>
    <col min="7681" max="7681" width="4.5" style="403" customWidth="1"/>
    <col min="7682" max="7682" width="12.625" style="403" customWidth="1"/>
    <col min="7683" max="7691" width="10.125" style="403" customWidth="1"/>
    <col min="7692" max="7692" width="11.625" style="403" customWidth="1"/>
    <col min="7693" max="7696" width="10.125" style="403" customWidth="1"/>
    <col min="7697" max="7697" width="5.75" style="403" customWidth="1"/>
    <col min="7698" max="7936" width="9" style="403"/>
    <col min="7937" max="7937" width="4.5" style="403" customWidth="1"/>
    <col min="7938" max="7938" width="12.625" style="403" customWidth="1"/>
    <col min="7939" max="7947" width="10.125" style="403" customWidth="1"/>
    <col min="7948" max="7948" width="11.625" style="403" customWidth="1"/>
    <col min="7949" max="7952" width="10.125" style="403" customWidth="1"/>
    <col min="7953" max="7953" width="5.75" style="403" customWidth="1"/>
    <col min="7954" max="8192" width="9" style="403"/>
    <col min="8193" max="8193" width="4.5" style="403" customWidth="1"/>
    <col min="8194" max="8194" width="12.625" style="403" customWidth="1"/>
    <col min="8195" max="8203" width="10.125" style="403" customWidth="1"/>
    <col min="8204" max="8204" width="11.625" style="403" customWidth="1"/>
    <col min="8205" max="8208" width="10.125" style="403" customWidth="1"/>
    <col min="8209" max="8209" width="5.75" style="403" customWidth="1"/>
    <col min="8210" max="8448" width="9" style="403"/>
    <col min="8449" max="8449" width="4.5" style="403" customWidth="1"/>
    <col min="8450" max="8450" width="12.625" style="403" customWidth="1"/>
    <col min="8451" max="8459" width="10.125" style="403" customWidth="1"/>
    <col min="8460" max="8460" width="11.625" style="403" customWidth="1"/>
    <col min="8461" max="8464" width="10.125" style="403" customWidth="1"/>
    <col min="8465" max="8465" width="5.75" style="403" customWidth="1"/>
    <col min="8466" max="8704" width="9" style="403"/>
    <col min="8705" max="8705" width="4.5" style="403" customWidth="1"/>
    <col min="8706" max="8706" width="12.625" style="403" customWidth="1"/>
    <col min="8707" max="8715" width="10.125" style="403" customWidth="1"/>
    <col min="8716" max="8716" width="11.625" style="403" customWidth="1"/>
    <col min="8717" max="8720" width="10.125" style="403" customWidth="1"/>
    <col min="8721" max="8721" width="5.75" style="403" customWidth="1"/>
    <col min="8722" max="8960" width="9" style="403"/>
    <col min="8961" max="8961" width="4.5" style="403" customWidth="1"/>
    <col min="8962" max="8962" width="12.625" style="403" customWidth="1"/>
    <col min="8963" max="8971" width="10.125" style="403" customWidth="1"/>
    <col min="8972" max="8972" width="11.625" style="403" customWidth="1"/>
    <col min="8973" max="8976" width="10.125" style="403" customWidth="1"/>
    <col min="8977" max="8977" width="5.75" style="403" customWidth="1"/>
    <col min="8978" max="9216" width="9" style="403"/>
    <col min="9217" max="9217" width="4.5" style="403" customWidth="1"/>
    <col min="9218" max="9218" width="12.625" style="403" customWidth="1"/>
    <col min="9219" max="9227" width="10.125" style="403" customWidth="1"/>
    <col min="9228" max="9228" width="11.625" style="403" customWidth="1"/>
    <col min="9229" max="9232" width="10.125" style="403" customWidth="1"/>
    <col min="9233" max="9233" width="5.75" style="403" customWidth="1"/>
    <col min="9234" max="9472" width="9" style="403"/>
    <col min="9473" max="9473" width="4.5" style="403" customWidth="1"/>
    <col min="9474" max="9474" width="12.625" style="403" customWidth="1"/>
    <col min="9475" max="9483" width="10.125" style="403" customWidth="1"/>
    <col min="9484" max="9484" width="11.625" style="403" customWidth="1"/>
    <col min="9485" max="9488" width="10.125" style="403" customWidth="1"/>
    <col min="9489" max="9489" width="5.75" style="403" customWidth="1"/>
    <col min="9490" max="9728" width="9" style="403"/>
    <col min="9729" max="9729" width="4.5" style="403" customWidth="1"/>
    <col min="9730" max="9730" width="12.625" style="403" customWidth="1"/>
    <col min="9731" max="9739" width="10.125" style="403" customWidth="1"/>
    <col min="9740" max="9740" width="11.625" style="403" customWidth="1"/>
    <col min="9741" max="9744" width="10.125" style="403" customWidth="1"/>
    <col min="9745" max="9745" width="5.75" style="403" customWidth="1"/>
    <col min="9746" max="9984" width="9" style="403"/>
    <col min="9985" max="9985" width="4.5" style="403" customWidth="1"/>
    <col min="9986" max="9986" width="12.625" style="403" customWidth="1"/>
    <col min="9987" max="9995" width="10.125" style="403" customWidth="1"/>
    <col min="9996" max="9996" width="11.625" style="403" customWidth="1"/>
    <col min="9997" max="10000" width="10.125" style="403" customWidth="1"/>
    <col min="10001" max="10001" width="5.75" style="403" customWidth="1"/>
    <col min="10002" max="10240" width="9" style="403"/>
    <col min="10241" max="10241" width="4.5" style="403" customWidth="1"/>
    <col min="10242" max="10242" width="12.625" style="403" customWidth="1"/>
    <col min="10243" max="10251" width="10.125" style="403" customWidth="1"/>
    <col min="10252" max="10252" width="11.625" style="403" customWidth="1"/>
    <col min="10253" max="10256" width="10.125" style="403" customWidth="1"/>
    <col min="10257" max="10257" width="5.75" style="403" customWidth="1"/>
    <col min="10258" max="10496" width="9" style="403"/>
    <col min="10497" max="10497" width="4.5" style="403" customWidth="1"/>
    <col min="10498" max="10498" width="12.625" style="403" customWidth="1"/>
    <col min="10499" max="10507" width="10.125" style="403" customWidth="1"/>
    <col min="10508" max="10508" width="11.625" style="403" customWidth="1"/>
    <col min="10509" max="10512" width="10.125" style="403" customWidth="1"/>
    <col min="10513" max="10513" width="5.75" style="403" customWidth="1"/>
    <col min="10514" max="10752" width="9" style="403"/>
    <col min="10753" max="10753" width="4.5" style="403" customWidth="1"/>
    <col min="10754" max="10754" width="12.625" style="403" customWidth="1"/>
    <col min="10755" max="10763" width="10.125" style="403" customWidth="1"/>
    <col min="10764" max="10764" width="11.625" style="403" customWidth="1"/>
    <col min="10765" max="10768" width="10.125" style="403" customWidth="1"/>
    <col min="10769" max="10769" width="5.75" style="403" customWidth="1"/>
    <col min="10770" max="11008" width="9" style="403"/>
    <col min="11009" max="11009" width="4.5" style="403" customWidth="1"/>
    <col min="11010" max="11010" width="12.625" style="403" customWidth="1"/>
    <col min="11011" max="11019" width="10.125" style="403" customWidth="1"/>
    <col min="11020" max="11020" width="11.625" style="403" customWidth="1"/>
    <col min="11021" max="11024" width="10.125" style="403" customWidth="1"/>
    <col min="11025" max="11025" width="5.75" style="403" customWidth="1"/>
    <col min="11026" max="11264" width="9" style="403"/>
    <col min="11265" max="11265" width="4.5" style="403" customWidth="1"/>
    <col min="11266" max="11266" width="12.625" style="403" customWidth="1"/>
    <col min="11267" max="11275" width="10.125" style="403" customWidth="1"/>
    <col min="11276" max="11276" width="11.625" style="403" customWidth="1"/>
    <col min="11277" max="11280" width="10.125" style="403" customWidth="1"/>
    <col min="11281" max="11281" width="5.75" style="403" customWidth="1"/>
    <col min="11282" max="11520" width="9" style="403"/>
    <col min="11521" max="11521" width="4.5" style="403" customWidth="1"/>
    <col min="11522" max="11522" width="12.625" style="403" customWidth="1"/>
    <col min="11523" max="11531" width="10.125" style="403" customWidth="1"/>
    <col min="11532" max="11532" width="11.625" style="403" customWidth="1"/>
    <col min="11533" max="11536" width="10.125" style="403" customWidth="1"/>
    <col min="11537" max="11537" width="5.75" style="403" customWidth="1"/>
    <col min="11538" max="11776" width="9" style="403"/>
    <col min="11777" max="11777" width="4.5" style="403" customWidth="1"/>
    <col min="11778" max="11778" width="12.625" style="403" customWidth="1"/>
    <col min="11779" max="11787" width="10.125" style="403" customWidth="1"/>
    <col min="11788" max="11788" width="11.625" style="403" customWidth="1"/>
    <col min="11789" max="11792" width="10.125" style="403" customWidth="1"/>
    <col min="11793" max="11793" width="5.75" style="403" customWidth="1"/>
    <col min="11794" max="12032" width="9" style="403"/>
    <col min="12033" max="12033" width="4.5" style="403" customWidth="1"/>
    <col min="12034" max="12034" width="12.625" style="403" customWidth="1"/>
    <col min="12035" max="12043" width="10.125" style="403" customWidth="1"/>
    <col min="12044" max="12044" width="11.625" style="403" customWidth="1"/>
    <col min="12045" max="12048" width="10.125" style="403" customWidth="1"/>
    <col min="12049" max="12049" width="5.75" style="403" customWidth="1"/>
    <col min="12050" max="12288" width="9" style="403"/>
    <col min="12289" max="12289" width="4.5" style="403" customWidth="1"/>
    <col min="12290" max="12290" width="12.625" style="403" customWidth="1"/>
    <col min="12291" max="12299" width="10.125" style="403" customWidth="1"/>
    <col min="12300" max="12300" width="11.625" style="403" customWidth="1"/>
    <col min="12301" max="12304" width="10.125" style="403" customWidth="1"/>
    <col min="12305" max="12305" width="5.75" style="403" customWidth="1"/>
    <col min="12306" max="12544" width="9" style="403"/>
    <col min="12545" max="12545" width="4.5" style="403" customWidth="1"/>
    <col min="12546" max="12546" width="12.625" style="403" customWidth="1"/>
    <col min="12547" max="12555" width="10.125" style="403" customWidth="1"/>
    <col min="12556" max="12556" width="11.625" style="403" customWidth="1"/>
    <col min="12557" max="12560" width="10.125" style="403" customWidth="1"/>
    <col min="12561" max="12561" width="5.75" style="403" customWidth="1"/>
    <col min="12562" max="12800" width="9" style="403"/>
    <col min="12801" max="12801" width="4.5" style="403" customWidth="1"/>
    <col min="12802" max="12802" width="12.625" style="403" customWidth="1"/>
    <col min="12803" max="12811" width="10.125" style="403" customWidth="1"/>
    <col min="12812" max="12812" width="11.625" style="403" customWidth="1"/>
    <col min="12813" max="12816" width="10.125" style="403" customWidth="1"/>
    <col min="12817" max="12817" width="5.75" style="403" customWidth="1"/>
    <col min="12818" max="13056" width="9" style="403"/>
    <col min="13057" max="13057" width="4.5" style="403" customWidth="1"/>
    <col min="13058" max="13058" width="12.625" style="403" customWidth="1"/>
    <col min="13059" max="13067" width="10.125" style="403" customWidth="1"/>
    <col min="13068" max="13068" width="11.625" style="403" customWidth="1"/>
    <col min="13069" max="13072" width="10.125" style="403" customWidth="1"/>
    <col min="13073" max="13073" width="5.75" style="403" customWidth="1"/>
    <col min="13074" max="13312" width="9" style="403"/>
    <col min="13313" max="13313" width="4.5" style="403" customWidth="1"/>
    <col min="13314" max="13314" width="12.625" style="403" customWidth="1"/>
    <col min="13315" max="13323" width="10.125" style="403" customWidth="1"/>
    <col min="13324" max="13324" width="11.625" style="403" customWidth="1"/>
    <col min="13325" max="13328" width="10.125" style="403" customWidth="1"/>
    <col min="13329" max="13329" width="5.75" style="403" customWidth="1"/>
    <col min="13330" max="13568" width="9" style="403"/>
    <col min="13569" max="13569" width="4.5" style="403" customWidth="1"/>
    <col min="13570" max="13570" width="12.625" style="403" customWidth="1"/>
    <col min="13571" max="13579" width="10.125" style="403" customWidth="1"/>
    <col min="13580" max="13580" width="11.625" style="403" customWidth="1"/>
    <col min="13581" max="13584" width="10.125" style="403" customWidth="1"/>
    <col min="13585" max="13585" width="5.75" style="403" customWidth="1"/>
    <col min="13586" max="13824" width="9" style="403"/>
    <col min="13825" max="13825" width="4.5" style="403" customWidth="1"/>
    <col min="13826" max="13826" width="12.625" style="403" customWidth="1"/>
    <col min="13827" max="13835" width="10.125" style="403" customWidth="1"/>
    <col min="13836" max="13836" width="11.625" style="403" customWidth="1"/>
    <col min="13837" max="13840" width="10.125" style="403" customWidth="1"/>
    <col min="13841" max="13841" width="5.75" style="403" customWidth="1"/>
    <col min="13842" max="14080" width="9" style="403"/>
    <col min="14081" max="14081" width="4.5" style="403" customWidth="1"/>
    <col min="14082" max="14082" width="12.625" style="403" customWidth="1"/>
    <col min="14083" max="14091" width="10.125" style="403" customWidth="1"/>
    <col min="14092" max="14092" width="11.625" style="403" customWidth="1"/>
    <col min="14093" max="14096" width="10.125" style="403" customWidth="1"/>
    <col min="14097" max="14097" width="5.75" style="403" customWidth="1"/>
    <col min="14098" max="14336" width="9" style="403"/>
    <col min="14337" max="14337" width="4.5" style="403" customWidth="1"/>
    <col min="14338" max="14338" width="12.625" style="403" customWidth="1"/>
    <col min="14339" max="14347" width="10.125" style="403" customWidth="1"/>
    <col min="14348" max="14348" width="11.625" style="403" customWidth="1"/>
    <col min="14349" max="14352" width="10.125" style="403" customWidth="1"/>
    <col min="14353" max="14353" width="5.75" style="403" customWidth="1"/>
    <col min="14354" max="14592" width="9" style="403"/>
    <col min="14593" max="14593" width="4.5" style="403" customWidth="1"/>
    <col min="14594" max="14594" width="12.625" style="403" customWidth="1"/>
    <col min="14595" max="14603" width="10.125" style="403" customWidth="1"/>
    <col min="14604" max="14604" width="11.625" style="403" customWidth="1"/>
    <col min="14605" max="14608" width="10.125" style="403" customWidth="1"/>
    <col min="14609" max="14609" width="5.75" style="403" customWidth="1"/>
    <col min="14610" max="14848" width="9" style="403"/>
    <col min="14849" max="14849" width="4.5" style="403" customWidth="1"/>
    <col min="14850" max="14850" width="12.625" style="403" customWidth="1"/>
    <col min="14851" max="14859" width="10.125" style="403" customWidth="1"/>
    <col min="14860" max="14860" width="11.625" style="403" customWidth="1"/>
    <col min="14861" max="14864" width="10.125" style="403" customWidth="1"/>
    <col min="14865" max="14865" width="5.75" style="403" customWidth="1"/>
    <col min="14866" max="15104" width="9" style="403"/>
    <col min="15105" max="15105" width="4.5" style="403" customWidth="1"/>
    <col min="15106" max="15106" width="12.625" style="403" customWidth="1"/>
    <col min="15107" max="15115" width="10.125" style="403" customWidth="1"/>
    <col min="15116" max="15116" width="11.625" style="403" customWidth="1"/>
    <col min="15117" max="15120" width="10.125" style="403" customWidth="1"/>
    <col min="15121" max="15121" width="5.75" style="403" customWidth="1"/>
    <col min="15122" max="15360" width="9" style="403"/>
    <col min="15361" max="15361" width="4.5" style="403" customWidth="1"/>
    <col min="15362" max="15362" width="12.625" style="403" customWidth="1"/>
    <col min="15363" max="15371" width="10.125" style="403" customWidth="1"/>
    <col min="15372" max="15372" width="11.625" style="403" customWidth="1"/>
    <col min="15373" max="15376" width="10.125" style="403" customWidth="1"/>
    <col min="15377" max="15377" width="5.75" style="403" customWidth="1"/>
    <col min="15378" max="15616" width="9" style="403"/>
    <col min="15617" max="15617" width="4.5" style="403" customWidth="1"/>
    <col min="15618" max="15618" width="12.625" style="403" customWidth="1"/>
    <col min="15619" max="15627" width="10.125" style="403" customWidth="1"/>
    <col min="15628" max="15628" width="11.625" style="403" customWidth="1"/>
    <col min="15629" max="15632" width="10.125" style="403" customWidth="1"/>
    <col min="15633" max="15633" width="5.75" style="403" customWidth="1"/>
    <col min="15634" max="15872" width="9" style="403"/>
    <col min="15873" max="15873" width="4.5" style="403" customWidth="1"/>
    <col min="15874" max="15874" width="12.625" style="403" customWidth="1"/>
    <col min="15875" max="15883" width="10.125" style="403" customWidth="1"/>
    <col min="15884" max="15884" width="11.625" style="403" customWidth="1"/>
    <col min="15885" max="15888" width="10.125" style="403" customWidth="1"/>
    <col min="15889" max="15889" width="5.75" style="403" customWidth="1"/>
    <col min="15890" max="16128" width="9" style="403"/>
    <col min="16129" max="16129" width="4.5" style="403" customWidth="1"/>
    <col min="16130" max="16130" width="12.625" style="403" customWidth="1"/>
    <col min="16131" max="16139" width="10.125" style="403" customWidth="1"/>
    <col min="16140" max="16140" width="11.625" style="403" customWidth="1"/>
    <col min="16141" max="16144" width="10.125" style="403" customWidth="1"/>
    <col min="16145" max="16145" width="5.75" style="403" customWidth="1"/>
    <col min="16146" max="16384" width="9" style="403"/>
  </cols>
  <sheetData>
    <row r="1" spans="1:18">
      <c r="A1" s="399"/>
      <c r="B1" s="400" t="s">
        <v>350</v>
      </c>
      <c r="F1" s="402" t="s">
        <v>351</v>
      </c>
      <c r="G1" s="401" t="s">
        <v>352</v>
      </c>
      <c r="N1" s="401" t="s">
        <v>353</v>
      </c>
    </row>
    <row r="2" spans="1:18" ht="25.5" customHeight="1">
      <c r="A2" s="404"/>
      <c r="B2" s="405" t="s">
        <v>354</v>
      </c>
      <c r="C2" s="406" t="s">
        <v>355</v>
      </c>
      <c r="D2" s="407" t="s">
        <v>356</v>
      </c>
      <c r="E2" s="408" t="s">
        <v>357</v>
      </c>
      <c r="F2" s="409" t="s">
        <v>358</v>
      </c>
      <c r="G2" s="407"/>
      <c r="H2" s="407"/>
      <c r="I2" s="410"/>
      <c r="J2" s="407" t="s">
        <v>359</v>
      </c>
      <c r="K2" s="406" t="s">
        <v>360</v>
      </c>
      <c r="L2" s="584" t="s">
        <v>361</v>
      </c>
      <c r="M2" s="585"/>
      <c r="N2" s="411"/>
      <c r="O2" s="411"/>
      <c r="P2" s="412"/>
      <c r="Q2" s="413"/>
    </row>
    <row r="3" spans="1:18" ht="25.5">
      <c r="A3" s="414"/>
      <c r="B3" s="415" t="s">
        <v>362</v>
      </c>
      <c r="C3" s="416" t="s">
        <v>363</v>
      </c>
      <c r="D3" s="417"/>
      <c r="E3" s="418"/>
      <c r="F3" s="419" t="s">
        <v>364</v>
      </c>
      <c r="G3" s="420" t="s">
        <v>365</v>
      </c>
      <c r="H3" s="421" t="s">
        <v>366</v>
      </c>
      <c r="I3" s="422" t="s">
        <v>367</v>
      </c>
      <c r="J3" s="417"/>
      <c r="K3" s="416" t="s">
        <v>368</v>
      </c>
      <c r="L3" s="423" t="s">
        <v>369</v>
      </c>
      <c r="M3" s="424" t="s">
        <v>370</v>
      </c>
      <c r="N3" s="406" t="s">
        <v>371</v>
      </c>
      <c r="O3" s="406" t="s">
        <v>372</v>
      </c>
      <c r="P3" s="412" t="s">
        <v>373</v>
      </c>
      <c r="Q3" s="413"/>
    </row>
    <row r="4" spans="1:18">
      <c r="A4" s="425"/>
      <c r="B4" s="426" t="s">
        <v>374</v>
      </c>
      <c r="C4" s="427">
        <v>20852234.546169031</v>
      </c>
      <c r="D4" s="428">
        <v>13052002.848079242</v>
      </c>
      <c r="E4" s="428">
        <v>3770001.3176626507</v>
      </c>
      <c r="F4" s="428">
        <v>3793727.6749776513</v>
      </c>
      <c r="G4" s="428">
        <v>614203.94354303798</v>
      </c>
      <c r="H4" s="428">
        <v>3142877.5076012448</v>
      </c>
      <c r="I4" s="428">
        <v>36646.223833368545</v>
      </c>
      <c r="J4" s="428">
        <v>776102.67965495528</v>
      </c>
      <c r="K4" s="429">
        <v>21391834.520374499</v>
      </c>
      <c r="L4" s="430">
        <v>-539599.97420546692</v>
      </c>
      <c r="M4" s="431">
        <v>16051057</v>
      </c>
      <c r="N4" s="431">
        <v>16775875</v>
      </c>
      <c r="O4" s="431">
        <v>-53094.44499601709</v>
      </c>
      <c r="P4" s="432">
        <v>238312.47079055011</v>
      </c>
      <c r="Q4" s="433"/>
    </row>
    <row r="5" spans="1:18">
      <c r="A5" s="434">
        <v>100</v>
      </c>
      <c r="B5" s="316" t="s">
        <v>240</v>
      </c>
      <c r="C5" s="435">
        <v>6649743.5461690314</v>
      </c>
      <c r="D5" s="428">
        <v>4048715.8480792418</v>
      </c>
      <c r="E5" s="428">
        <v>1068135.3176626507</v>
      </c>
      <c r="F5" s="428">
        <v>1003828.6749776513</v>
      </c>
      <c r="G5" s="428">
        <v>156688.94354303798</v>
      </c>
      <c r="H5" s="428">
        <v>836328.50760124484</v>
      </c>
      <c r="I5" s="428">
        <v>10811.223833368545</v>
      </c>
      <c r="J5" s="428">
        <v>190291.67965495528</v>
      </c>
      <c r="K5" s="429">
        <v>6310971.5203744983</v>
      </c>
      <c r="L5" s="429">
        <v>338772.02579453308</v>
      </c>
      <c r="M5" s="436">
        <v>5118659</v>
      </c>
      <c r="N5" s="436">
        <v>4949180</v>
      </c>
      <c r="O5" s="436">
        <v>-16933.44499601709</v>
      </c>
      <c r="P5" s="437">
        <v>186226.47079055011</v>
      </c>
      <c r="Q5" s="433">
        <v>100</v>
      </c>
    </row>
    <row r="6" spans="1:18">
      <c r="A6" s="434">
        <v>1</v>
      </c>
      <c r="B6" s="316" t="s">
        <v>241</v>
      </c>
      <c r="C6" s="435">
        <v>3353849</v>
      </c>
      <c r="D6" s="428">
        <v>2626711</v>
      </c>
      <c r="E6" s="428">
        <v>679449</v>
      </c>
      <c r="F6" s="428">
        <v>658763</v>
      </c>
      <c r="G6" s="428">
        <v>121505</v>
      </c>
      <c r="H6" s="428">
        <v>530224</v>
      </c>
      <c r="I6" s="428">
        <v>7034</v>
      </c>
      <c r="J6" s="428">
        <v>140931</v>
      </c>
      <c r="K6" s="429">
        <v>4105854</v>
      </c>
      <c r="L6" s="429">
        <v>-752005</v>
      </c>
      <c r="M6" s="436">
        <v>2581633</v>
      </c>
      <c r="N6" s="436">
        <v>3219887</v>
      </c>
      <c r="O6" s="436">
        <v>-8539</v>
      </c>
      <c r="P6" s="437">
        <v>-105212</v>
      </c>
      <c r="Q6" s="433">
        <v>1</v>
      </c>
    </row>
    <row r="7" spans="1:18">
      <c r="A7" s="434">
        <v>2</v>
      </c>
      <c r="B7" s="316" t="s">
        <v>242</v>
      </c>
      <c r="C7" s="435">
        <v>2008035</v>
      </c>
      <c r="D7" s="428">
        <v>1571636</v>
      </c>
      <c r="E7" s="428">
        <v>454260</v>
      </c>
      <c r="F7" s="428">
        <v>427812</v>
      </c>
      <c r="G7" s="428">
        <v>78680</v>
      </c>
      <c r="H7" s="428">
        <v>344783</v>
      </c>
      <c r="I7" s="428">
        <v>4349</v>
      </c>
      <c r="J7" s="428">
        <v>85240</v>
      </c>
      <c r="K7" s="429">
        <v>2538948</v>
      </c>
      <c r="L7" s="429">
        <v>-530913</v>
      </c>
      <c r="M7" s="436">
        <v>1545689</v>
      </c>
      <c r="N7" s="436">
        <v>1991091</v>
      </c>
      <c r="O7" s="436">
        <v>-5113</v>
      </c>
      <c r="P7" s="437">
        <v>-80398</v>
      </c>
      <c r="Q7" s="433">
        <v>2</v>
      </c>
    </row>
    <row r="8" spans="1:18">
      <c r="A8" s="434">
        <v>3</v>
      </c>
      <c r="B8" s="316" t="s">
        <v>243</v>
      </c>
      <c r="C8" s="435">
        <v>2693044</v>
      </c>
      <c r="D8" s="428">
        <v>1553778</v>
      </c>
      <c r="E8" s="428">
        <v>414866</v>
      </c>
      <c r="F8" s="428">
        <v>601210</v>
      </c>
      <c r="G8" s="428">
        <v>96916</v>
      </c>
      <c r="H8" s="428">
        <v>499784</v>
      </c>
      <c r="I8" s="428">
        <v>4510</v>
      </c>
      <c r="J8" s="428">
        <v>63379</v>
      </c>
      <c r="K8" s="429">
        <v>2633233</v>
      </c>
      <c r="L8" s="429">
        <v>59811</v>
      </c>
      <c r="M8" s="436">
        <v>2072977</v>
      </c>
      <c r="N8" s="436">
        <v>2065030</v>
      </c>
      <c r="O8" s="436">
        <v>-6858</v>
      </c>
      <c r="P8" s="437">
        <v>58722</v>
      </c>
      <c r="Q8" s="433">
        <v>3</v>
      </c>
    </row>
    <row r="9" spans="1:18">
      <c r="A9" s="434">
        <v>4</v>
      </c>
      <c r="B9" s="316" t="s">
        <v>244</v>
      </c>
      <c r="C9" s="435">
        <v>1121893</v>
      </c>
      <c r="D9" s="428">
        <v>553991</v>
      </c>
      <c r="E9" s="428">
        <v>191195</v>
      </c>
      <c r="F9" s="428">
        <v>203301</v>
      </c>
      <c r="G9" s="428">
        <v>29039</v>
      </c>
      <c r="H9" s="428">
        <v>172562</v>
      </c>
      <c r="I9" s="428">
        <v>1700</v>
      </c>
      <c r="J9" s="428">
        <v>43856</v>
      </c>
      <c r="K9" s="429">
        <v>992343</v>
      </c>
      <c r="L9" s="429">
        <v>129550</v>
      </c>
      <c r="M9" s="436">
        <v>863579</v>
      </c>
      <c r="N9" s="436">
        <v>778215</v>
      </c>
      <c r="O9" s="436">
        <v>-2856</v>
      </c>
      <c r="P9" s="437">
        <v>47042</v>
      </c>
      <c r="Q9" s="433">
        <v>4</v>
      </c>
    </row>
    <row r="10" spans="1:18">
      <c r="A10" s="434">
        <v>5</v>
      </c>
      <c r="B10" s="316" t="s">
        <v>270</v>
      </c>
      <c r="C10" s="435">
        <v>2598390</v>
      </c>
      <c r="D10" s="428">
        <v>1284478</v>
      </c>
      <c r="E10" s="428">
        <v>370423</v>
      </c>
      <c r="F10" s="428">
        <v>471479</v>
      </c>
      <c r="G10" s="428">
        <v>89166</v>
      </c>
      <c r="H10" s="428">
        <v>378502</v>
      </c>
      <c r="I10" s="428">
        <v>3811</v>
      </c>
      <c r="J10" s="428">
        <v>98605</v>
      </c>
      <c r="K10" s="429">
        <v>2224985</v>
      </c>
      <c r="L10" s="429">
        <v>373405</v>
      </c>
      <c r="M10" s="436">
        <v>2000117</v>
      </c>
      <c r="N10" s="436">
        <v>1744875</v>
      </c>
      <c r="O10" s="436">
        <v>-6616</v>
      </c>
      <c r="P10" s="437">
        <v>124779</v>
      </c>
      <c r="Q10" s="433">
        <v>5</v>
      </c>
    </row>
    <row r="11" spans="1:18">
      <c r="A11" s="434">
        <v>6</v>
      </c>
      <c r="B11" s="316" t="s">
        <v>246</v>
      </c>
      <c r="C11" s="435">
        <v>982079</v>
      </c>
      <c r="D11" s="428">
        <v>533489</v>
      </c>
      <c r="E11" s="428">
        <v>188675</v>
      </c>
      <c r="F11" s="428">
        <v>176045</v>
      </c>
      <c r="G11" s="428">
        <v>15835</v>
      </c>
      <c r="H11" s="428">
        <v>158583</v>
      </c>
      <c r="I11" s="428">
        <v>1627</v>
      </c>
      <c r="J11" s="428">
        <v>51788</v>
      </c>
      <c r="K11" s="429">
        <v>949997</v>
      </c>
      <c r="L11" s="429">
        <v>32082</v>
      </c>
      <c r="M11" s="436">
        <v>755957</v>
      </c>
      <c r="N11" s="436">
        <v>745006</v>
      </c>
      <c r="O11" s="436">
        <v>-2500</v>
      </c>
      <c r="P11" s="437">
        <v>23631</v>
      </c>
      <c r="Q11" s="433">
        <v>6</v>
      </c>
    </row>
    <row r="12" spans="1:18">
      <c r="A12" s="434">
        <v>7</v>
      </c>
      <c r="B12" s="316" t="s">
        <v>247</v>
      </c>
      <c r="C12" s="435">
        <v>618097</v>
      </c>
      <c r="D12" s="428">
        <v>376231</v>
      </c>
      <c r="E12" s="428">
        <v>179688</v>
      </c>
      <c r="F12" s="428">
        <v>103068</v>
      </c>
      <c r="G12" s="428">
        <v>9197</v>
      </c>
      <c r="H12" s="428">
        <v>92662</v>
      </c>
      <c r="I12" s="428">
        <v>1209</v>
      </c>
      <c r="J12" s="428">
        <v>46041</v>
      </c>
      <c r="K12" s="429">
        <v>705028</v>
      </c>
      <c r="L12" s="429">
        <v>-86931</v>
      </c>
      <c r="M12" s="436">
        <v>475781</v>
      </c>
      <c r="N12" s="436">
        <v>552895</v>
      </c>
      <c r="O12" s="436">
        <v>-1574</v>
      </c>
      <c r="P12" s="437">
        <v>-8243</v>
      </c>
      <c r="Q12" s="433">
        <v>7</v>
      </c>
    </row>
    <row r="13" spans="1:18">
      <c r="A13" s="434">
        <v>8</v>
      </c>
      <c r="B13" s="316" t="s">
        <v>248</v>
      </c>
      <c r="C13" s="435">
        <v>382076</v>
      </c>
      <c r="D13" s="428">
        <v>230507</v>
      </c>
      <c r="E13" s="428">
        <v>98156</v>
      </c>
      <c r="F13" s="428">
        <v>66480</v>
      </c>
      <c r="G13" s="428">
        <v>8227</v>
      </c>
      <c r="H13" s="428">
        <v>57538</v>
      </c>
      <c r="I13" s="428">
        <v>715</v>
      </c>
      <c r="J13" s="428">
        <v>22154</v>
      </c>
      <c r="K13" s="429">
        <v>417297</v>
      </c>
      <c r="L13" s="429">
        <v>-35221</v>
      </c>
      <c r="M13" s="436">
        <v>294103</v>
      </c>
      <c r="N13" s="436">
        <v>327252</v>
      </c>
      <c r="O13" s="436">
        <v>-972</v>
      </c>
      <c r="P13" s="437">
        <v>-1100</v>
      </c>
      <c r="Q13" s="433">
        <v>8</v>
      </c>
    </row>
    <row r="14" spans="1:18">
      <c r="A14" s="434">
        <v>9</v>
      </c>
      <c r="B14" s="316" t="s">
        <v>249</v>
      </c>
      <c r="C14" s="435">
        <v>445028</v>
      </c>
      <c r="D14" s="428">
        <v>272466</v>
      </c>
      <c r="E14" s="428">
        <v>125154</v>
      </c>
      <c r="F14" s="428">
        <v>81741</v>
      </c>
      <c r="G14" s="428">
        <v>8950</v>
      </c>
      <c r="H14" s="428">
        <v>71911</v>
      </c>
      <c r="I14" s="428">
        <v>880</v>
      </c>
      <c r="J14" s="428">
        <v>33817</v>
      </c>
      <c r="K14" s="429">
        <v>513178</v>
      </c>
      <c r="L14" s="429">
        <v>-68150</v>
      </c>
      <c r="M14" s="436">
        <v>342562</v>
      </c>
      <c r="N14" s="436">
        <v>402444</v>
      </c>
      <c r="O14" s="436">
        <v>-1133</v>
      </c>
      <c r="P14" s="437">
        <v>-7135</v>
      </c>
      <c r="Q14" s="433">
        <v>9</v>
      </c>
    </row>
    <row r="15" spans="1:18">
      <c r="A15" s="438" t="s">
        <v>375</v>
      </c>
      <c r="B15" s="426" t="s">
        <v>375</v>
      </c>
      <c r="C15" s="439" t="s">
        <v>376</v>
      </c>
      <c r="D15" s="428" t="s">
        <v>376</v>
      </c>
      <c r="E15" s="428" t="s">
        <v>376</v>
      </c>
      <c r="F15" s="428" t="s">
        <v>376</v>
      </c>
      <c r="G15" s="428" t="s">
        <v>376</v>
      </c>
      <c r="H15" s="428" t="s">
        <v>376</v>
      </c>
      <c r="I15" s="428" t="s">
        <v>376</v>
      </c>
      <c r="J15" s="428" t="s">
        <v>376</v>
      </c>
      <c r="K15" s="429" t="s">
        <v>376</v>
      </c>
      <c r="L15" s="429" t="s">
        <v>376</v>
      </c>
      <c r="M15" s="436" t="s">
        <v>376</v>
      </c>
      <c r="N15" s="436" t="s">
        <v>376</v>
      </c>
      <c r="O15" s="436" t="s">
        <v>376</v>
      </c>
      <c r="P15" s="437" t="s">
        <v>376</v>
      </c>
      <c r="Q15" s="440" t="s">
        <v>376</v>
      </c>
      <c r="R15" s="403" t="s">
        <v>375</v>
      </c>
    </row>
    <row r="16" spans="1:18">
      <c r="A16" s="441">
        <v>100</v>
      </c>
      <c r="B16" s="442" t="s">
        <v>240</v>
      </c>
      <c r="C16" s="439">
        <v>6649743.5461690314</v>
      </c>
      <c r="D16" s="443">
        <v>4048715.8480792418</v>
      </c>
      <c r="E16" s="443">
        <v>1068135.3176626507</v>
      </c>
      <c r="F16" s="443">
        <v>1003828.6749776513</v>
      </c>
      <c r="G16" s="443">
        <v>156688.94354303798</v>
      </c>
      <c r="H16" s="443">
        <v>836328.50760124484</v>
      </c>
      <c r="I16" s="443">
        <v>10811.223833368545</v>
      </c>
      <c r="J16" s="443">
        <v>190291.67965495528</v>
      </c>
      <c r="K16" s="444">
        <v>6310971.5203744983</v>
      </c>
      <c r="L16" s="444">
        <v>338772.02579453308</v>
      </c>
      <c r="M16" s="445">
        <v>5118659</v>
      </c>
      <c r="N16" s="445">
        <v>4949180</v>
      </c>
      <c r="O16" s="445">
        <v>-16933</v>
      </c>
      <c r="P16" s="446">
        <v>186226</v>
      </c>
      <c r="Q16" s="447">
        <v>100</v>
      </c>
    </row>
    <row r="17" spans="1:17">
      <c r="A17" s="448">
        <v>1</v>
      </c>
      <c r="B17" s="449" t="s">
        <v>320</v>
      </c>
      <c r="C17" s="435">
        <v>3353849</v>
      </c>
      <c r="D17" s="428">
        <v>2626711</v>
      </c>
      <c r="E17" s="428">
        <v>679449</v>
      </c>
      <c r="F17" s="428">
        <v>658763</v>
      </c>
      <c r="G17" s="428">
        <v>121505</v>
      </c>
      <c r="H17" s="428">
        <v>530224</v>
      </c>
      <c r="I17" s="428">
        <v>7034</v>
      </c>
      <c r="J17" s="428">
        <v>140931</v>
      </c>
      <c r="K17" s="429">
        <v>4105854</v>
      </c>
      <c r="L17" s="429">
        <v>-752005</v>
      </c>
      <c r="M17" s="436">
        <v>2581633</v>
      </c>
      <c r="N17" s="436">
        <v>3219887</v>
      </c>
      <c r="O17" s="436">
        <v>-8539</v>
      </c>
      <c r="P17" s="437">
        <v>-105212</v>
      </c>
      <c r="Q17" s="447">
        <v>1</v>
      </c>
    </row>
    <row r="18" spans="1:17">
      <c r="A18" s="448">
        <v>202</v>
      </c>
      <c r="B18" s="450" t="s">
        <v>251</v>
      </c>
      <c r="C18" s="435">
        <v>1822690</v>
      </c>
      <c r="D18" s="428">
        <v>1192561</v>
      </c>
      <c r="E18" s="428">
        <v>264595</v>
      </c>
      <c r="F18" s="428">
        <v>337230</v>
      </c>
      <c r="G18" s="428">
        <v>60638</v>
      </c>
      <c r="H18" s="428">
        <v>273407</v>
      </c>
      <c r="I18" s="428">
        <v>3185</v>
      </c>
      <c r="J18" s="428">
        <v>64611</v>
      </c>
      <c r="K18" s="429">
        <v>1858997</v>
      </c>
      <c r="L18" s="429">
        <v>-36307</v>
      </c>
      <c r="M18" s="436">
        <v>1403020</v>
      </c>
      <c r="N18" s="436">
        <v>1457860</v>
      </c>
      <c r="O18" s="436">
        <v>-4641</v>
      </c>
      <c r="P18" s="437">
        <v>23174</v>
      </c>
      <c r="Q18" s="447">
        <v>202</v>
      </c>
    </row>
    <row r="19" spans="1:17">
      <c r="A19" s="448">
        <v>204</v>
      </c>
      <c r="B19" s="450" t="s">
        <v>252</v>
      </c>
      <c r="C19" s="435">
        <v>1318540</v>
      </c>
      <c r="D19" s="428">
        <v>1194415</v>
      </c>
      <c r="E19" s="428">
        <v>334045</v>
      </c>
      <c r="F19" s="428">
        <v>260369</v>
      </c>
      <c r="G19" s="428">
        <v>47151</v>
      </c>
      <c r="H19" s="428">
        <v>210098</v>
      </c>
      <c r="I19" s="428">
        <v>3120</v>
      </c>
      <c r="J19" s="428">
        <v>32548</v>
      </c>
      <c r="K19" s="429">
        <v>1821377</v>
      </c>
      <c r="L19" s="429">
        <v>-502837</v>
      </c>
      <c r="M19" s="436">
        <v>1014949</v>
      </c>
      <c r="N19" s="436">
        <v>1428358</v>
      </c>
      <c r="O19" s="436">
        <v>-3357</v>
      </c>
      <c r="P19" s="437">
        <v>-86071</v>
      </c>
      <c r="Q19" s="447">
        <v>204</v>
      </c>
    </row>
    <row r="20" spans="1:17">
      <c r="A20" s="448">
        <v>206</v>
      </c>
      <c r="B20" s="450" t="s">
        <v>253</v>
      </c>
      <c r="C20" s="439">
        <v>212619</v>
      </c>
      <c r="D20" s="428">
        <v>239735</v>
      </c>
      <c r="E20" s="428">
        <v>80809</v>
      </c>
      <c r="F20" s="428">
        <v>61164</v>
      </c>
      <c r="G20" s="428">
        <v>13716</v>
      </c>
      <c r="H20" s="428">
        <v>46719</v>
      </c>
      <c r="I20" s="428">
        <v>729</v>
      </c>
      <c r="J20" s="428">
        <v>43772</v>
      </c>
      <c r="K20" s="429">
        <v>425480</v>
      </c>
      <c r="L20" s="429">
        <v>-212861</v>
      </c>
      <c r="M20" s="436">
        <v>163664</v>
      </c>
      <c r="N20" s="436">
        <v>333669</v>
      </c>
      <c r="O20" s="436">
        <v>-541</v>
      </c>
      <c r="P20" s="437">
        <v>-42315</v>
      </c>
      <c r="Q20" s="447">
        <v>206</v>
      </c>
    </row>
    <row r="21" spans="1:17">
      <c r="A21" s="451">
        <v>2</v>
      </c>
      <c r="B21" s="452" t="s">
        <v>321</v>
      </c>
      <c r="C21" s="435">
        <v>2008035</v>
      </c>
      <c r="D21" s="453">
        <v>1571636</v>
      </c>
      <c r="E21" s="453">
        <v>454260</v>
      </c>
      <c r="F21" s="453">
        <v>427812</v>
      </c>
      <c r="G21" s="453">
        <v>78680</v>
      </c>
      <c r="H21" s="453">
        <v>344783</v>
      </c>
      <c r="I21" s="453">
        <v>4349</v>
      </c>
      <c r="J21" s="453">
        <v>85240</v>
      </c>
      <c r="K21" s="430">
        <v>2538948</v>
      </c>
      <c r="L21" s="430">
        <v>-530913</v>
      </c>
      <c r="M21" s="431">
        <v>1545689</v>
      </c>
      <c r="N21" s="431">
        <v>1991091</v>
      </c>
      <c r="O21" s="431">
        <v>-5113</v>
      </c>
      <c r="P21" s="432">
        <v>-80398</v>
      </c>
      <c r="Q21" s="447">
        <v>2</v>
      </c>
    </row>
    <row r="22" spans="1:17">
      <c r="A22" s="448">
        <v>207</v>
      </c>
      <c r="B22" s="450" t="s">
        <v>254</v>
      </c>
      <c r="C22" s="435">
        <v>667045</v>
      </c>
      <c r="D22" s="428">
        <v>427249</v>
      </c>
      <c r="E22" s="428">
        <v>116345</v>
      </c>
      <c r="F22" s="428">
        <v>148758</v>
      </c>
      <c r="G22" s="428">
        <v>29410</v>
      </c>
      <c r="H22" s="428">
        <v>118113</v>
      </c>
      <c r="I22" s="428">
        <v>1235</v>
      </c>
      <c r="J22" s="428">
        <v>28659</v>
      </c>
      <c r="K22" s="429">
        <v>721011</v>
      </c>
      <c r="L22" s="429">
        <v>-53966</v>
      </c>
      <c r="M22" s="436">
        <v>513459</v>
      </c>
      <c r="N22" s="436">
        <v>565430</v>
      </c>
      <c r="O22" s="436">
        <v>-1698</v>
      </c>
      <c r="P22" s="437">
        <v>-297</v>
      </c>
      <c r="Q22" s="447">
        <v>207</v>
      </c>
    </row>
    <row r="23" spans="1:17">
      <c r="A23" s="448">
        <v>214</v>
      </c>
      <c r="B23" s="450" t="s">
        <v>255</v>
      </c>
      <c r="C23" s="435">
        <v>469259</v>
      </c>
      <c r="D23" s="428">
        <v>508641</v>
      </c>
      <c r="E23" s="428">
        <v>143003</v>
      </c>
      <c r="F23" s="428">
        <v>109125</v>
      </c>
      <c r="G23" s="428">
        <v>21696</v>
      </c>
      <c r="H23" s="428">
        <v>86103</v>
      </c>
      <c r="I23" s="428">
        <v>1326</v>
      </c>
      <c r="J23" s="428">
        <v>13302</v>
      </c>
      <c r="K23" s="429">
        <v>774071</v>
      </c>
      <c r="L23" s="429">
        <v>-304812</v>
      </c>
      <c r="M23" s="436">
        <v>361213</v>
      </c>
      <c r="N23" s="436">
        <v>607041</v>
      </c>
      <c r="O23" s="436">
        <v>-1195</v>
      </c>
      <c r="P23" s="437">
        <v>-57789</v>
      </c>
      <c r="Q23" s="447">
        <v>214</v>
      </c>
    </row>
    <row r="24" spans="1:17">
      <c r="A24" s="448">
        <v>217</v>
      </c>
      <c r="B24" s="450" t="s">
        <v>256</v>
      </c>
      <c r="C24" s="435">
        <v>326960</v>
      </c>
      <c r="D24" s="428">
        <v>337013</v>
      </c>
      <c r="E24" s="428">
        <v>91908</v>
      </c>
      <c r="F24" s="428">
        <v>71414</v>
      </c>
      <c r="G24" s="428">
        <v>13010</v>
      </c>
      <c r="H24" s="428">
        <v>57532</v>
      </c>
      <c r="I24" s="428">
        <v>872</v>
      </c>
      <c r="J24" s="428">
        <v>8900</v>
      </c>
      <c r="K24" s="429">
        <v>509235</v>
      </c>
      <c r="L24" s="429">
        <v>-182275</v>
      </c>
      <c r="M24" s="436">
        <v>251678</v>
      </c>
      <c r="N24" s="436">
        <v>399352</v>
      </c>
      <c r="O24" s="436">
        <v>-833</v>
      </c>
      <c r="P24" s="437">
        <v>-33768</v>
      </c>
      <c r="Q24" s="447">
        <v>217</v>
      </c>
    </row>
    <row r="25" spans="1:17">
      <c r="A25" s="448">
        <v>219</v>
      </c>
      <c r="B25" s="450" t="s">
        <v>257</v>
      </c>
      <c r="C25" s="435">
        <v>480748</v>
      </c>
      <c r="D25" s="428">
        <v>237578</v>
      </c>
      <c r="E25" s="428">
        <v>78258</v>
      </c>
      <c r="F25" s="428">
        <v>82542</v>
      </c>
      <c r="G25" s="428">
        <v>12022</v>
      </c>
      <c r="H25" s="428">
        <v>69809</v>
      </c>
      <c r="I25" s="428">
        <v>711</v>
      </c>
      <c r="J25" s="428">
        <v>16780</v>
      </c>
      <c r="K25" s="429">
        <v>415158</v>
      </c>
      <c r="L25" s="429">
        <v>65590</v>
      </c>
      <c r="M25" s="436">
        <v>370057</v>
      </c>
      <c r="N25" s="436">
        <v>325575</v>
      </c>
      <c r="O25" s="436">
        <v>-1224</v>
      </c>
      <c r="P25" s="437">
        <v>22332</v>
      </c>
      <c r="Q25" s="447">
        <v>219</v>
      </c>
    </row>
    <row r="26" spans="1:17">
      <c r="A26" s="454">
        <v>301</v>
      </c>
      <c r="B26" s="455" t="s">
        <v>258</v>
      </c>
      <c r="C26" s="435">
        <v>64023</v>
      </c>
      <c r="D26" s="456">
        <v>61155</v>
      </c>
      <c r="E26" s="456">
        <v>24746</v>
      </c>
      <c r="F26" s="456">
        <v>15973</v>
      </c>
      <c r="G26" s="456">
        <v>2542</v>
      </c>
      <c r="H26" s="456">
        <v>13226</v>
      </c>
      <c r="I26" s="456">
        <v>205</v>
      </c>
      <c r="J26" s="456">
        <v>17599</v>
      </c>
      <c r="K26" s="457">
        <v>119473</v>
      </c>
      <c r="L26" s="457">
        <v>-55450</v>
      </c>
      <c r="M26" s="458">
        <v>49282</v>
      </c>
      <c r="N26" s="458">
        <v>93693</v>
      </c>
      <c r="O26" s="458">
        <v>-163</v>
      </c>
      <c r="P26" s="459">
        <v>-10876</v>
      </c>
      <c r="Q26" s="447">
        <v>301</v>
      </c>
    </row>
    <row r="27" spans="1:17">
      <c r="A27" s="448">
        <v>3</v>
      </c>
      <c r="B27" s="449" t="s">
        <v>243</v>
      </c>
      <c r="C27" s="427">
        <v>2693044</v>
      </c>
      <c r="D27" s="428">
        <v>1553778</v>
      </c>
      <c r="E27" s="428">
        <v>414866</v>
      </c>
      <c r="F27" s="428">
        <v>601210</v>
      </c>
      <c r="G27" s="453">
        <v>96916</v>
      </c>
      <c r="H27" s="428">
        <v>499784</v>
      </c>
      <c r="I27" s="428">
        <v>4510</v>
      </c>
      <c r="J27" s="428">
        <v>63379</v>
      </c>
      <c r="K27" s="429">
        <v>2633233</v>
      </c>
      <c r="L27" s="429">
        <v>59811</v>
      </c>
      <c r="M27" s="436">
        <v>2072977</v>
      </c>
      <c r="N27" s="436">
        <v>2065030</v>
      </c>
      <c r="O27" s="436">
        <v>-6858</v>
      </c>
      <c r="P27" s="437">
        <v>58722</v>
      </c>
      <c r="Q27" s="447">
        <v>3</v>
      </c>
    </row>
    <row r="28" spans="1:17">
      <c r="A28" s="448">
        <v>203</v>
      </c>
      <c r="B28" s="450" t="s">
        <v>259</v>
      </c>
      <c r="C28" s="435">
        <v>1086907</v>
      </c>
      <c r="D28" s="428">
        <v>654158</v>
      </c>
      <c r="E28" s="428">
        <v>176802</v>
      </c>
      <c r="F28" s="428">
        <v>218787</v>
      </c>
      <c r="G28" s="428">
        <v>45086</v>
      </c>
      <c r="H28" s="428">
        <v>171847</v>
      </c>
      <c r="I28" s="428">
        <v>1854</v>
      </c>
      <c r="J28" s="428">
        <v>32548</v>
      </c>
      <c r="K28" s="429">
        <v>1082295</v>
      </c>
      <c r="L28" s="429">
        <v>4612</v>
      </c>
      <c r="M28" s="436">
        <v>836649</v>
      </c>
      <c r="N28" s="436">
        <v>848756</v>
      </c>
      <c r="O28" s="436">
        <v>-2768</v>
      </c>
      <c r="P28" s="437">
        <v>19487</v>
      </c>
      <c r="Q28" s="447">
        <v>203</v>
      </c>
    </row>
    <row r="29" spans="1:17">
      <c r="A29" s="448">
        <v>210</v>
      </c>
      <c r="B29" s="450" t="s">
        <v>260</v>
      </c>
      <c r="C29" s="435">
        <v>803139</v>
      </c>
      <c r="D29" s="428">
        <v>554176</v>
      </c>
      <c r="E29" s="428">
        <v>144903</v>
      </c>
      <c r="F29" s="428">
        <v>228679</v>
      </c>
      <c r="G29" s="428">
        <v>32941</v>
      </c>
      <c r="H29" s="428">
        <v>194119</v>
      </c>
      <c r="I29" s="428">
        <v>1619</v>
      </c>
      <c r="J29" s="428">
        <v>17599</v>
      </c>
      <c r="K29" s="429">
        <v>945357</v>
      </c>
      <c r="L29" s="429">
        <v>-142218</v>
      </c>
      <c r="M29" s="436">
        <v>618218</v>
      </c>
      <c r="N29" s="436">
        <v>741367</v>
      </c>
      <c r="O29" s="436">
        <v>-2045</v>
      </c>
      <c r="P29" s="437">
        <v>-17024</v>
      </c>
      <c r="Q29" s="447">
        <v>210</v>
      </c>
    </row>
    <row r="30" spans="1:17">
      <c r="A30" s="448">
        <v>216</v>
      </c>
      <c r="B30" s="450" t="s">
        <v>261</v>
      </c>
      <c r="C30" s="435">
        <v>500400</v>
      </c>
      <c r="D30" s="428">
        <v>208339</v>
      </c>
      <c r="E30" s="428">
        <v>58639</v>
      </c>
      <c r="F30" s="428">
        <v>104567</v>
      </c>
      <c r="G30" s="428">
        <v>11369</v>
      </c>
      <c r="H30" s="428">
        <v>92548</v>
      </c>
      <c r="I30" s="428">
        <v>650</v>
      </c>
      <c r="J30" s="428">
        <v>7853</v>
      </c>
      <c r="K30" s="429">
        <v>379398</v>
      </c>
      <c r="L30" s="429">
        <v>121002</v>
      </c>
      <c r="M30" s="436">
        <v>385184</v>
      </c>
      <c r="N30" s="436">
        <v>297531</v>
      </c>
      <c r="O30" s="436">
        <v>-1274</v>
      </c>
      <c r="P30" s="437">
        <v>34623</v>
      </c>
      <c r="Q30" s="447">
        <v>216</v>
      </c>
    </row>
    <row r="31" spans="1:17">
      <c r="A31" s="448">
        <v>381</v>
      </c>
      <c r="B31" s="450" t="s">
        <v>262</v>
      </c>
      <c r="C31" s="435">
        <v>162053</v>
      </c>
      <c r="D31" s="428">
        <v>62172</v>
      </c>
      <c r="E31" s="428">
        <v>15801</v>
      </c>
      <c r="F31" s="428">
        <v>16601</v>
      </c>
      <c r="G31" s="428">
        <v>2524</v>
      </c>
      <c r="H31" s="428">
        <v>13912</v>
      </c>
      <c r="I31" s="428">
        <v>165</v>
      </c>
      <c r="J31" s="428">
        <v>1966</v>
      </c>
      <c r="K31" s="429">
        <v>96540</v>
      </c>
      <c r="L31" s="429">
        <v>65513</v>
      </c>
      <c r="M31" s="436">
        <v>124741</v>
      </c>
      <c r="N31" s="436">
        <v>75708</v>
      </c>
      <c r="O31" s="436">
        <v>-413</v>
      </c>
      <c r="P31" s="437">
        <v>16893</v>
      </c>
      <c r="Q31" s="447">
        <v>381</v>
      </c>
    </row>
    <row r="32" spans="1:17">
      <c r="A32" s="448">
        <v>382</v>
      </c>
      <c r="B32" s="450" t="s">
        <v>263</v>
      </c>
      <c r="C32" s="439">
        <v>140545</v>
      </c>
      <c r="D32" s="428">
        <v>74933</v>
      </c>
      <c r="E32" s="428">
        <v>18721</v>
      </c>
      <c r="F32" s="428">
        <v>32576</v>
      </c>
      <c r="G32" s="456">
        <v>4996</v>
      </c>
      <c r="H32" s="428">
        <v>27358</v>
      </c>
      <c r="I32" s="428">
        <v>222</v>
      </c>
      <c r="J32" s="428">
        <v>3413</v>
      </c>
      <c r="K32" s="429">
        <v>129643</v>
      </c>
      <c r="L32" s="429">
        <v>10902</v>
      </c>
      <c r="M32" s="436">
        <v>108185</v>
      </c>
      <c r="N32" s="436">
        <v>101668</v>
      </c>
      <c r="O32" s="436">
        <v>-358</v>
      </c>
      <c r="P32" s="437">
        <v>4743</v>
      </c>
      <c r="Q32" s="447">
        <v>382</v>
      </c>
    </row>
    <row r="33" spans="1:17">
      <c r="A33" s="451">
        <v>4</v>
      </c>
      <c r="B33" s="460" t="s">
        <v>322</v>
      </c>
      <c r="C33" s="435">
        <v>1121893</v>
      </c>
      <c r="D33" s="453">
        <v>553991</v>
      </c>
      <c r="E33" s="453">
        <v>191195</v>
      </c>
      <c r="F33" s="453">
        <v>203301</v>
      </c>
      <c r="G33" s="428">
        <v>29039</v>
      </c>
      <c r="H33" s="453">
        <v>172562</v>
      </c>
      <c r="I33" s="453">
        <v>1700</v>
      </c>
      <c r="J33" s="453">
        <v>43856</v>
      </c>
      <c r="K33" s="430">
        <v>992343</v>
      </c>
      <c r="L33" s="430">
        <v>129550</v>
      </c>
      <c r="M33" s="431">
        <v>863579</v>
      </c>
      <c r="N33" s="431">
        <v>778215</v>
      </c>
      <c r="O33" s="431">
        <v>-2856</v>
      </c>
      <c r="P33" s="432">
        <v>47042</v>
      </c>
      <c r="Q33" s="447">
        <v>4</v>
      </c>
    </row>
    <row r="34" spans="1:17">
      <c r="A34" s="448">
        <v>213</v>
      </c>
      <c r="B34" s="413" t="s">
        <v>377</v>
      </c>
      <c r="C34" s="435">
        <v>127742</v>
      </c>
      <c r="D34" s="428">
        <v>84310</v>
      </c>
      <c r="E34" s="428">
        <v>24626</v>
      </c>
      <c r="F34" s="428">
        <v>21515</v>
      </c>
      <c r="G34" s="428">
        <v>2471</v>
      </c>
      <c r="H34" s="428">
        <v>18810</v>
      </c>
      <c r="I34" s="428">
        <v>234</v>
      </c>
      <c r="J34" s="428">
        <v>5976</v>
      </c>
      <c r="K34" s="429">
        <v>136427</v>
      </c>
      <c r="L34" s="429">
        <v>-8685</v>
      </c>
      <c r="M34" s="436">
        <v>98330</v>
      </c>
      <c r="N34" s="436">
        <v>106989</v>
      </c>
      <c r="O34" s="436">
        <v>-325</v>
      </c>
      <c r="P34" s="437">
        <v>299</v>
      </c>
      <c r="Q34" s="447">
        <v>213</v>
      </c>
    </row>
    <row r="35" spans="1:17">
      <c r="A35" s="448">
        <v>215</v>
      </c>
      <c r="B35" s="413" t="s">
        <v>378</v>
      </c>
      <c r="C35" s="435">
        <v>280571</v>
      </c>
      <c r="D35" s="428">
        <v>164301</v>
      </c>
      <c r="E35" s="428">
        <v>55081</v>
      </c>
      <c r="F35" s="428">
        <v>47476</v>
      </c>
      <c r="G35" s="428">
        <v>10203</v>
      </c>
      <c r="H35" s="428">
        <v>36798</v>
      </c>
      <c r="I35" s="428">
        <v>475</v>
      </c>
      <c r="J35" s="428">
        <v>10591</v>
      </c>
      <c r="K35" s="429">
        <v>277449</v>
      </c>
      <c r="L35" s="429">
        <v>3122</v>
      </c>
      <c r="M35" s="436">
        <v>215970</v>
      </c>
      <c r="N35" s="436">
        <v>217581</v>
      </c>
      <c r="O35" s="436">
        <v>-714</v>
      </c>
      <c r="P35" s="437">
        <v>5447</v>
      </c>
      <c r="Q35" s="447">
        <v>215</v>
      </c>
    </row>
    <row r="36" spans="1:17">
      <c r="A36" s="448">
        <v>218</v>
      </c>
      <c r="B36" s="450" t="s">
        <v>266</v>
      </c>
      <c r="C36" s="435">
        <v>219536</v>
      </c>
      <c r="D36" s="428">
        <v>94769</v>
      </c>
      <c r="E36" s="428">
        <v>31260</v>
      </c>
      <c r="F36" s="428">
        <v>52071</v>
      </c>
      <c r="G36" s="428">
        <v>4396</v>
      </c>
      <c r="H36" s="428">
        <v>47358</v>
      </c>
      <c r="I36" s="428">
        <v>317</v>
      </c>
      <c r="J36" s="428">
        <v>6757</v>
      </c>
      <c r="K36" s="429">
        <v>184857</v>
      </c>
      <c r="L36" s="429">
        <v>34679</v>
      </c>
      <c r="M36" s="436">
        <v>168988</v>
      </c>
      <c r="N36" s="436">
        <v>144968</v>
      </c>
      <c r="O36" s="436">
        <v>-559</v>
      </c>
      <c r="P36" s="437">
        <v>11218</v>
      </c>
      <c r="Q36" s="447">
        <v>218</v>
      </c>
    </row>
    <row r="37" spans="1:17">
      <c r="A37" s="448">
        <v>220</v>
      </c>
      <c r="B37" s="450" t="s">
        <v>267</v>
      </c>
      <c r="C37" s="435">
        <v>192397</v>
      </c>
      <c r="D37" s="428">
        <v>86869</v>
      </c>
      <c r="E37" s="428">
        <v>29714</v>
      </c>
      <c r="F37" s="428">
        <v>38381</v>
      </c>
      <c r="G37" s="428">
        <v>5013</v>
      </c>
      <c r="H37" s="428">
        <v>33086</v>
      </c>
      <c r="I37" s="428">
        <v>282</v>
      </c>
      <c r="J37" s="428">
        <v>9816</v>
      </c>
      <c r="K37" s="429">
        <v>164780</v>
      </c>
      <c r="L37" s="429">
        <v>27617</v>
      </c>
      <c r="M37" s="436">
        <v>148098</v>
      </c>
      <c r="N37" s="436">
        <v>129224</v>
      </c>
      <c r="O37" s="436">
        <v>-490</v>
      </c>
      <c r="P37" s="437">
        <v>9233</v>
      </c>
      <c r="Q37" s="447">
        <v>220</v>
      </c>
    </row>
    <row r="38" spans="1:17">
      <c r="A38" s="448">
        <v>228</v>
      </c>
      <c r="B38" s="450" t="s">
        <v>379</v>
      </c>
      <c r="C38" s="435">
        <v>241018</v>
      </c>
      <c r="D38" s="428">
        <v>86373</v>
      </c>
      <c r="E38" s="428">
        <v>29460</v>
      </c>
      <c r="F38" s="428">
        <v>33082</v>
      </c>
      <c r="G38" s="428">
        <v>6126</v>
      </c>
      <c r="H38" s="428">
        <v>26690</v>
      </c>
      <c r="I38" s="428">
        <v>266</v>
      </c>
      <c r="J38" s="428">
        <v>6394</v>
      </c>
      <c r="K38" s="429">
        <v>155309</v>
      </c>
      <c r="L38" s="429">
        <v>85709</v>
      </c>
      <c r="M38" s="436">
        <v>185524</v>
      </c>
      <c r="N38" s="436">
        <v>121796</v>
      </c>
      <c r="O38" s="436">
        <v>-614</v>
      </c>
      <c r="P38" s="437">
        <v>22595</v>
      </c>
      <c r="Q38" s="447">
        <v>228</v>
      </c>
    </row>
    <row r="39" spans="1:17">
      <c r="A39" s="454">
        <v>365</v>
      </c>
      <c r="B39" s="455" t="s">
        <v>380</v>
      </c>
      <c r="C39" s="435">
        <v>60629</v>
      </c>
      <c r="D39" s="456">
        <v>37369</v>
      </c>
      <c r="E39" s="456">
        <v>21054</v>
      </c>
      <c r="F39" s="456">
        <v>10776</v>
      </c>
      <c r="G39" s="428">
        <v>830</v>
      </c>
      <c r="H39" s="456">
        <v>9820</v>
      </c>
      <c r="I39" s="456">
        <v>126</v>
      </c>
      <c r="J39" s="456">
        <v>4322</v>
      </c>
      <c r="K39" s="457">
        <v>73521</v>
      </c>
      <c r="L39" s="457">
        <v>-12892</v>
      </c>
      <c r="M39" s="458">
        <v>46669</v>
      </c>
      <c r="N39" s="458">
        <v>57657</v>
      </c>
      <c r="O39" s="458">
        <v>-154</v>
      </c>
      <c r="P39" s="459">
        <v>-1750</v>
      </c>
      <c r="Q39" s="447">
        <v>365</v>
      </c>
    </row>
    <row r="40" spans="1:17">
      <c r="A40" s="448">
        <v>5</v>
      </c>
      <c r="B40" s="461" t="s">
        <v>323</v>
      </c>
      <c r="C40" s="427">
        <v>2598390</v>
      </c>
      <c r="D40" s="428">
        <v>1284478</v>
      </c>
      <c r="E40" s="428">
        <v>370423</v>
      </c>
      <c r="F40" s="428">
        <v>471479</v>
      </c>
      <c r="G40" s="453">
        <v>89166</v>
      </c>
      <c r="H40" s="428">
        <v>378502</v>
      </c>
      <c r="I40" s="428">
        <v>3811</v>
      </c>
      <c r="J40" s="428">
        <v>98605</v>
      </c>
      <c r="K40" s="429">
        <v>2224985</v>
      </c>
      <c r="L40" s="429">
        <v>373405</v>
      </c>
      <c r="M40" s="436">
        <v>2000117</v>
      </c>
      <c r="N40" s="436">
        <v>1744875</v>
      </c>
      <c r="O40" s="436">
        <v>-6616</v>
      </c>
      <c r="P40" s="437">
        <v>124779</v>
      </c>
      <c r="Q40" s="447">
        <v>5</v>
      </c>
    </row>
    <row r="41" spans="1:17">
      <c r="A41" s="448">
        <v>201</v>
      </c>
      <c r="B41" s="413" t="s">
        <v>381</v>
      </c>
      <c r="C41" s="435">
        <v>2376909</v>
      </c>
      <c r="D41" s="428">
        <v>1199677</v>
      </c>
      <c r="E41" s="428">
        <v>329556</v>
      </c>
      <c r="F41" s="428">
        <v>442480</v>
      </c>
      <c r="G41" s="428">
        <v>86500</v>
      </c>
      <c r="H41" s="428">
        <v>352447</v>
      </c>
      <c r="I41" s="428">
        <v>3533</v>
      </c>
      <c r="J41" s="428">
        <v>90851</v>
      </c>
      <c r="K41" s="429">
        <v>2062564</v>
      </c>
      <c r="L41" s="429">
        <v>314345</v>
      </c>
      <c r="M41" s="436">
        <v>1829631</v>
      </c>
      <c r="N41" s="436">
        <v>1617501</v>
      </c>
      <c r="O41" s="436">
        <v>-6052</v>
      </c>
      <c r="P41" s="437">
        <v>108267</v>
      </c>
      <c r="Q41" s="447">
        <v>201</v>
      </c>
    </row>
    <row r="42" spans="1:17">
      <c r="A42" s="448">
        <v>442</v>
      </c>
      <c r="B42" s="450" t="s">
        <v>272</v>
      </c>
      <c r="C42" s="435">
        <v>32141</v>
      </c>
      <c r="D42" s="428">
        <v>24207</v>
      </c>
      <c r="E42" s="428">
        <v>11358</v>
      </c>
      <c r="F42" s="428">
        <v>5902</v>
      </c>
      <c r="G42" s="428">
        <v>441</v>
      </c>
      <c r="H42" s="428">
        <v>5388</v>
      </c>
      <c r="I42" s="428">
        <v>73</v>
      </c>
      <c r="J42" s="428">
        <v>1044</v>
      </c>
      <c r="K42" s="429">
        <v>42511</v>
      </c>
      <c r="L42" s="429">
        <v>-10370</v>
      </c>
      <c r="M42" s="436">
        <v>24741</v>
      </c>
      <c r="N42" s="436">
        <v>33338</v>
      </c>
      <c r="O42" s="436">
        <v>-82</v>
      </c>
      <c r="P42" s="437">
        <v>-1691</v>
      </c>
      <c r="Q42" s="447">
        <v>442</v>
      </c>
    </row>
    <row r="43" spans="1:17">
      <c r="A43" s="448">
        <v>443</v>
      </c>
      <c r="B43" s="450" t="s">
        <v>273</v>
      </c>
      <c r="C43" s="435">
        <v>157231</v>
      </c>
      <c r="D43" s="428">
        <v>39125</v>
      </c>
      <c r="E43" s="428">
        <v>14413</v>
      </c>
      <c r="F43" s="428">
        <v>17308</v>
      </c>
      <c r="G43" s="428">
        <v>1801</v>
      </c>
      <c r="H43" s="428">
        <v>15379</v>
      </c>
      <c r="I43" s="428">
        <v>128</v>
      </c>
      <c r="J43" s="428">
        <v>3940</v>
      </c>
      <c r="K43" s="429">
        <v>74786</v>
      </c>
      <c r="L43" s="429">
        <v>82445</v>
      </c>
      <c r="M43" s="436">
        <v>121029</v>
      </c>
      <c r="N43" s="436">
        <v>58649</v>
      </c>
      <c r="O43" s="436">
        <v>-400</v>
      </c>
      <c r="P43" s="437">
        <v>20465</v>
      </c>
      <c r="Q43" s="447">
        <v>443</v>
      </c>
    </row>
    <row r="44" spans="1:17">
      <c r="A44" s="448">
        <v>446</v>
      </c>
      <c r="B44" s="450" t="s">
        <v>382</v>
      </c>
      <c r="C44" s="439">
        <v>32109</v>
      </c>
      <c r="D44" s="428">
        <v>21469</v>
      </c>
      <c r="E44" s="428">
        <v>15096</v>
      </c>
      <c r="F44" s="428">
        <v>5789</v>
      </c>
      <c r="G44" s="456">
        <v>424</v>
      </c>
      <c r="H44" s="428">
        <v>5288</v>
      </c>
      <c r="I44" s="428">
        <v>77</v>
      </c>
      <c r="J44" s="428">
        <v>2770</v>
      </c>
      <c r="K44" s="429">
        <v>45124</v>
      </c>
      <c r="L44" s="429">
        <v>-13015</v>
      </c>
      <c r="M44" s="436">
        <v>24716</v>
      </c>
      <c r="N44" s="436">
        <v>35387</v>
      </c>
      <c r="O44" s="436">
        <v>-82</v>
      </c>
      <c r="P44" s="437">
        <v>-2262</v>
      </c>
      <c r="Q44" s="447">
        <v>446</v>
      </c>
    </row>
    <row r="45" spans="1:17">
      <c r="A45" s="451">
        <v>6</v>
      </c>
      <c r="B45" s="460" t="s">
        <v>324</v>
      </c>
      <c r="C45" s="435">
        <v>982079</v>
      </c>
      <c r="D45" s="453">
        <v>533489</v>
      </c>
      <c r="E45" s="453">
        <v>188675</v>
      </c>
      <c r="F45" s="453">
        <v>176045</v>
      </c>
      <c r="G45" s="428">
        <v>15835</v>
      </c>
      <c r="H45" s="453">
        <v>158583</v>
      </c>
      <c r="I45" s="453">
        <v>1627</v>
      </c>
      <c r="J45" s="453">
        <v>51788</v>
      </c>
      <c r="K45" s="430">
        <v>949997</v>
      </c>
      <c r="L45" s="430">
        <v>32082</v>
      </c>
      <c r="M45" s="431">
        <v>755957</v>
      </c>
      <c r="N45" s="431">
        <v>745006</v>
      </c>
      <c r="O45" s="431">
        <v>-2500</v>
      </c>
      <c r="P45" s="432">
        <v>23631</v>
      </c>
      <c r="Q45" s="447">
        <v>6</v>
      </c>
    </row>
    <row r="46" spans="1:17">
      <c r="A46" s="448">
        <v>208</v>
      </c>
      <c r="B46" s="450" t="s">
        <v>275</v>
      </c>
      <c r="C46" s="435">
        <v>137228</v>
      </c>
      <c r="D46" s="428">
        <v>67909</v>
      </c>
      <c r="E46" s="428">
        <v>20169</v>
      </c>
      <c r="F46" s="428">
        <v>21769</v>
      </c>
      <c r="G46" s="428">
        <v>2683</v>
      </c>
      <c r="H46" s="428">
        <v>18883</v>
      </c>
      <c r="I46" s="428">
        <v>203</v>
      </c>
      <c r="J46" s="428">
        <v>8900</v>
      </c>
      <c r="K46" s="429">
        <v>118747</v>
      </c>
      <c r="L46" s="429">
        <v>18481</v>
      </c>
      <c r="M46" s="436">
        <v>105632</v>
      </c>
      <c r="N46" s="436">
        <v>93124</v>
      </c>
      <c r="O46" s="436">
        <v>-349</v>
      </c>
      <c r="P46" s="437">
        <v>6322</v>
      </c>
      <c r="Q46" s="447">
        <v>208</v>
      </c>
    </row>
    <row r="47" spans="1:17">
      <c r="A47" s="448">
        <v>212</v>
      </c>
      <c r="B47" s="450" t="s">
        <v>276</v>
      </c>
      <c r="C47" s="435">
        <v>236602</v>
      </c>
      <c r="D47" s="428">
        <v>104826</v>
      </c>
      <c r="E47" s="428">
        <v>37580</v>
      </c>
      <c r="F47" s="428">
        <v>43995</v>
      </c>
      <c r="G47" s="428">
        <v>3513</v>
      </c>
      <c r="H47" s="428">
        <v>40139</v>
      </c>
      <c r="I47" s="428">
        <v>343</v>
      </c>
      <c r="J47" s="428">
        <v>13963</v>
      </c>
      <c r="K47" s="429">
        <v>200364</v>
      </c>
      <c r="L47" s="429">
        <v>36238</v>
      </c>
      <c r="M47" s="436">
        <v>182125</v>
      </c>
      <c r="N47" s="436">
        <v>157129</v>
      </c>
      <c r="O47" s="436">
        <v>-602</v>
      </c>
      <c r="P47" s="437">
        <v>11844</v>
      </c>
      <c r="Q47" s="447">
        <v>212</v>
      </c>
    </row>
    <row r="48" spans="1:17">
      <c r="A48" s="448">
        <v>227</v>
      </c>
      <c r="B48" s="450" t="s">
        <v>277</v>
      </c>
      <c r="C48" s="435">
        <v>112256</v>
      </c>
      <c r="D48" s="428">
        <v>70841</v>
      </c>
      <c r="E48" s="428">
        <v>35855</v>
      </c>
      <c r="F48" s="428">
        <v>18834</v>
      </c>
      <c r="G48" s="428">
        <v>1377</v>
      </c>
      <c r="H48" s="428">
        <v>17228</v>
      </c>
      <c r="I48" s="428">
        <v>229</v>
      </c>
      <c r="J48" s="428">
        <v>8222</v>
      </c>
      <c r="K48" s="429">
        <v>133752</v>
      </c>
      <c r="L48" s="429">
        <v>-21496</v>
      </c>
      <c r="M48" s="436">
        <v>86409</v>
      </c>
      <c r="N48" s="436">
        <v>104891</v>
      </c>
      <c r="O48" s="436">
        <v>-286</v>
      </c>
      <c r="P48" s="437">
        <v>-2728</v>
      </c>
      <c r="Q48" s="447">
        <v>227</v>
      </c>
    </row>
    <row r="49" spans="1:17">
      <c r="A49" s="448">
        <v>229</v>
      </c>
      <c r="B49" s="450" t="s">
        <v>383</v>
      </c>
      <c r="C49" s="435">
        <v>315463</v>
      </c>
      <c r="D49" s="428">
        <v>156442</v>
      </c>
      <c r="E49" s="428">
        <v>44650</v>
      </c>
      <c r="F49" s="428">
        <v>57182</v>
      </c>
      <c r="G49" s="428">
        <v>4802</v>
      </c>
      <c r="H49" s="428">
        <v>51926</v>
      </c>
      <c r="I49" s="428">
        <v>454</v>
      </c>
      <c r="J49" s="428">
        <v>6832</v>
      </c>
      <c r="K49" s="429">
        <v>265106</v>
      </c>
      <c r="L49" s="429">
        <v>50357</v>
      </c>
      <c r="M49" s="436">
        <v>242828</v>
      </c>
      <c r="N49" s="436">
        <v>207901</v>
      </c>
      <c r="O49" s="436">
        <v>-803</v>
      </c>
      <c r="P49" s="437">
        <v>16233</v>
      </c>
      <c r="Q49" s="447">
        <v>229</v>
      </c>
    </row>
    <row r="50" spans="1:17">
      <c r="A50" s="448">
        <v>464</v>
      </c>
      <c r="B50" s="450" t="s">
        <v>279</v>
      </c>
      <c r="C50" s="435">
        <v>75746</v>
      </c>
      <c r="D50" s="428">
        <v>68137</v>
      </c>
      <c r="E50" s="428">
        <v>15739</v>
      </c>
      <c r="F50" s="428">
        <v>17216</v>
      </c>
      <c r="G50" s="428">
        <v>2436</v>
      </c>
      <c r="H50" s="428">
        <v>14594</v>
      </c>
      <c r="I50" s="428">
        <v>186</v>
      </c>
      <c r="J50" s="428">
        <v>7307</v>
      </c>
      <c r="K50" s="429">
        <v>108399</v>
      </c>
      <c r="L50" s="429">
        <v>-32653</v>
      </c>
      <c r="M50" s="436">
        <v>58306</v>
      </c>
      <c r="N50" s="436">
        <v>85009</v>
      </c>
      <c r="O50" s="436">
        <v>-193</v>
      </c>
      <c r="P50" s="437">
        <v>-5757</v>
      </c>
      <c r="Q50" s="447">
        <v>464</v>
      </c>
    </row>
    <row r="51" spans="1:17">
      <c r="A51" s="448">
        <v>481</v>
      </c>
      <c r="B51" s="450" t="s">
        <v>280</v>
      </c>
      <c r="C51" s="435">
        <v>50627</v>
      </c>
      <c r="D51" s="428">
        <v>31605</v>
      </c>
      <c r="E51" s="428">
        <v>13210</v>
      </c>
      <c r="F51" s="428">
        <v>7738</v>
      </c>
      <c r="G51" s="428">
        <v>441</v>
      </c>
      <c r="H51" s="428">
        <v>7204</v>
      </c>
      <c r="I51" s="428">
        <v>93</v>
      </c>
      <c r="J51" s="428">
        <v>1488</v>
      </c>
      <c r="K51" s="429">
        <v>54041</v>
      </c>
      <c r="L51" s="429">
        <v>-3414</v>
      </c>
      <c r="M51" s="436">
        <v>38970</v>
      </c>
      <c r="N51" s="436">
        <v>42380</v>
      </c>
      <c r="O51" s="436">
        <v>-129</v>
      </c>
      <c r="P51" s="437">
        <v>125</v>
      </c>
      <c r="Q51" s="447">
        <v>481</v>
      </c>
    </row>
    <row r="52" spans="1:17">
      <c r="A52" s="454">
        <v>501</v>
      </c>
      <c r="B52" s="455" t="s">
        <v>384</v>
      </c>
      <c r="C52" s="435">
        <v>54157</v>
      </c>
      <c r="D52" s="456">
        <v>33729</v>
      </c>
      <c r="E52" s="456">
        <v>21472</v>
      </c>
      <c r="F52" s="456">
        <v>9311</v>
      </c>
      <c r="G52" s="428">
        <v>583</v>
      </c>
      <c r="H52" s="456">
        <v>8609</v>
      </c>
      <c r="I52" s="456">
        <v>119</v>
      </c>
      <c r="J52" s="456">
        <v>5076</v>
      </c>
      <c r="K52" s="457">
        <v>69588</v>
      </c>
      <c r="L52" s="457">
        <v>-15431</v>
      </c>
      <c r="M52" s="458">
        <v>41687</v>
      </c>
      <c r="N52" s="458">
        <v>54572</v>
      </c>
      <c r="O52" s="458">
        <v>-138</v>
      </c>
      <c r="P52" s="459">
        <v>-2408</v>
      </c>
      <c r="Q52" s="447">
        <v>501</v>
      </c>
    </row>
    <row r="53" spans="1:17">
      <c r="A53" s="448">
        <v>7</v>
      </c>
      <c r="B53" s="462" t="s">
        <v>247</v>
      </c>
      <c r="C53" s="427">
        <v>618097</v>
      </c>
      <c r="D53" s="428">
        <v>376231</v>
      </c>
      <c r="E53" s="428">
        <v>179688</v>
      </c>
      <c r="F53" s="428">
        <v>103068</v>
      </c>
      <c r="G53" s="453">
        <v>9197</v>
      </c>
      <c r="H53" s="428">
        <v>92662</v>
      </c>
      <c r="I53" s="428">
        <v>1209</v>
      </c>
      <c r="J53" s="428">
        <v>46041</v>
      </c>
      <c r="K53" s="429">
        <v>705028</v>
      </c>
      <c r="L53" s="429">
        <v>-86931</v>
      </c>
      <c r="M53" s="436">
        <v>475781</v>
      </c>
      <c r="N53" s="436">
        <v>552895</v>
      </c>
      <c r="O53" s="436">
        <v>-1574</v>
      </c>
      <c r="P53" s="437">
        <v>-8243</v>
      </c>
      <c r="Q53" s="447">
        <v>7</v>
      </c>
    </row>
    <row r="54" spans="1:17">
      <c r="A54" s="448">
        <v>209</v>
      </c>
      <c r="B54" s="450" t="s">
        <v>385</v>
      </c>
      <c r="C54" s="435">
        <v>293695</v>
      </c>
      <c r="D54" s="428">
        <v>185573</v>
      </c>
      <c r="E54" s="428">
        <v>77336</v>
      </c>
      <c r="F54" s="428">
        <v>48275</v>
      </c>
      <c r="G54" s="428">
        <v>5508</v>
      </c>
      <c r="H54" s="428">
        <v>42205</v>
      </c>
      <c r="I54" s="428">
        <v>562</v>
      </c>
      <c r="J54" s="428">
        <v>16780</v>
      </c>
      <c r="K54" s="429">
        <v>327964</v>
      </c>
      <c r="L54" s="429">
        <v>-34269</v>
      </c>
      <c r="M54" s="436">
        <v>226072</v>
      </c>
      <c r="N54" s="436">
        <v>257195</v>
      </c>
      <c r="O54" s="436">
        <v>-748</v>
      </c>
      <c r="P54" s="437">
        <v>-2398</v>
      </c>
      <c r="Q54" s="447">
        <v>209</v>
      </c>
    </row>
    <row r="55" spans="1:17">
      <c r="A55" s="448">
        <v>222</v>
      </c>
      <c r="B55" s="450" t="s">
        <v>386</v>
      </c>
      <c r="C55" s="435">
        <v>78569</v>
      </c>
      <c r="D55" s="428">
        <v>52245</v>
      </c>
      <c r="E55" s="428">
        <v>27646</v>
      </c>
      <c r="F55" s="428">
        <v>15754</v>
      </c>
      <c r="G55" s="428">
        <v>1271</v>
      </c>
      <c r="H55" s="428">
        <v>14309</v>
      </c>
      <c r="I55" s="428">
        <v>174</v>
      </c>
      <c r="J55" s="428">
        <v>5748</v>
      </c>
      <c r="K55" s="429">
        <v>101393</v>
      </c>
      <c r="L55" s="429">
        <v>-22824</v>
      </c>
      <c r="M55" s="436">
        <v>60479</v>
      </c>
      <c r="N55" s="436">
        <v>79514</v>
      </c>
      <c r="O55" s="436">
        <v>-200</v>
      </c>
      <c r="P55" s="437">
        <v>-3589</v>
      </c>
      <c r="Q55" s="447">
        <v>222</v>
      </c>
    </row>
    <row r="56" spans="1:17">
      <c r="A56" s="448">
        <v>225</v>
      </c>
      <c r="B56" s="450" t="s">
        <v>284</v>
      </c>
      <c r="C56" s="435">
        <v>156300</v>
      </c>
      <c r="D56" s="428">
        <v>69663</v>
      </c>
      <c r="E56" s="428">
        <v>34498</v>
      </c>
      <c r="F56" s="428">
        <v>22870</v>
      </c>
      <c r="G56" s="428">
        <v>1553</v>
      </c>
      <c r="H56" s="428">
        <v>21073</v>
      </c>
      <c r="I56" s="428">
        <v>244</v>
      </c>
      <c r="J56" s="428">
        <v>15121</v>
      </c>
      <c r="K56" s="429">
        <v>142152</v>
      </c>
      <c r="L56" s="429">
        <v>14148</v>
      </c>
      <c r="M56" s="436">
        <v>120312</v>
      </c>
      <c r="N56" s="436">
        <v>111478</v>
      </c>
      <c r="O56" s="436">
        <v>-398</v>
      </c>
      <c r="P56" s="437">
        <v>5712</v>
      </c>
      <c r="Q56" s="447">
        <v>225</v>
      </c>
    </row>
    <row r="57" spans="1:17">
      <c r="A57" s="448">
        <v>585</v>
      </c>
      <c r="B57" s="450" t="s">
        <v>285</v>
      </c>
      <c r="C57" s="435">
        <v>51313</v>
      </c>
      <c r="D57" s="428">
        <v>37193</v>
      </c>
      <c r="E57" s="428">
        <v>22326</v>
      </c>
      <c r="F57" s="428">
        <v>8764</v>
      </c>
      <c r="G57" s="428">
        <v>335</v>
      </c>
      <c r="H57" s="428">
        <v>8303</v>
      </c>
      <c r="I57" s="428">
        <v>126</v>
      </c>
      <c r="J57" s="428">
        <v>5334</v>
      </c>
      <c r="K57" s="429">
        <v>73617</v>
      </c>
      <c r="L57" s="429">
        <v>-22304</v>
      </c>
      <c r="M57" s="436">
        <v>39498</v>
      </c>
      <c r="N57" s="436">
        <v>57732</v>
      </c>
      <c r="O57" s="436">
        <v>-131</v>
      </c>
      <c r="P57" s="437">
        <v>-3939</v>
      </c>
      <c r="Q57" s="447">
        <v>585</v>
      </c>
    </row>
    <row r="58" spans="1:17">
      <c r="A58" s="448">
        <v>586</v>
      </c>
      <c r="B58" s="450" t="s">
        <v>387</v>
      </c>
      <c r="C58" s="439">
        <v>38220</v>
      </c>
      <c r="D58" s="428">
        <v>31557</v>
      </c>
      <c r="E58" s="428">
        <v>17882</v>
      </c>
      <c r="F58" s="428">
        <v>7405</v>
      </c>
      <c r="G58" s="456">
        <v>530</v>
      </c>
      <c r="H58" s="428">
        <v>6772</v>
      </c>
      <c r="I58" s="428">
        <v>103</v>
      </c>
      <c r="J58" s="428">
        <v>3058</v>
      </c>
      <c r="K58" s="429">
        <v>59902</v>
      </c>
      <c r="L58" s="429">
        <v>-21682</v>
      </c>
      <c r="M58" s="436">
        <v>29420</v>
      </c>
      <c r="N58" s="436">
        <v>46976</v>
      </c>
      <c r="O58" s="436">
        <v>-97</v>
      </c>
      <c r="P58" s="437">
        <v>-4029</v>
      </c>
      <c r="Q58" s="447">
        <v>586</v>
      </c>
    </row>
    <row r="59" spans="1:17">
      <c r="A59" s="451">
        <v>8</v>
      </c>
      <c r="B59" s="463" t="s">
        <v>248</v>
      </c>
      <c r="C59" s="435">
        <v>382076</v>
      </c>
      <c r="D59" s="453">
        <v>230507</v>
      </c>
      <c r="E59" s="453">
        <v>98156</v>
      </c>
      <c r="F59" s="453">
        <v>66480</v>
      </c>
      <c r="G59" s="428">
        <v>8227</v>
      </c>
      <c r="H59" s="453">
        <v>57538</v>
      </c>
      <c r="I59" s="453">
        <v>715</v>
      </c>
      <c r="J59" s="453">
        <v>22154</v>
      </c>
      <c r="K59" s="430">
        <v>417297</v>
      </c>
      <c r="L59" s="430">
        <v>-35221</v>
      </c>
      <c r="M59" s="431">
        <v>294103</v>
      </c>
      <c r="N59" s="431">
        <v>327252</v>
      </c>
      <c r="O59" s="431">
        <v>-972</v>
      </c>
      <c r="P59" s="432">
        <v>-1100</v>
      </c>
      <c r="Q59" s="447">
        <v>8</v>
      </c>
    </row>
    <row r="60" spans="1:17">
      <c r="A60" s="448">
        <v>221</v>
      </c>
      <c r="B60" s="450" t="s">
        <v>388</v>
      </c>
      <c r="C60" s="435">
        <v>147830</v>
      </c>
      <c r="D60" s="428">
        <v>94461</v>
      </c>
      <c r="E60" s="428">
        <v>39943</v>
      </c>
      <c r="F60" s="428">
        <v>25330</v>
      </c>
      <c r="G60" s="428">
        <v>3019</v>
      </c>
      <c r="H60" s="428">
        <v>22030</v>
      </c>
      <c r="I60" s="428">
        <v>281</v>
      </c>
      <c r="J60" s="428">
        <v>4392</v>
      </c>
      <c r="K60" s="429">
        <v>164126</v>
      </c>
      <c r="L60" s="429">
        <v>-16296</v>
      </c>
      <c r="M60" s="436">
        <v>113792</v>
      </c>
      <c r="N60" s="436">
        <v>128711</v>
      </c>
      <c r="O60" s="436">
        <v>-376</v>
      </c>
      <c r="P60" s="437">
        <v>-1001</v>
      </c>
      <c r="Q60" s="447">
        <v>221</v>
      </c>
    </row>
    <row r="61" spans="1:17">
      <c r="A61" s="454">
        <v>223</v>
      </c>
      <c r="B61" s="455" t="s">
        <v>288</v>
      </c>
      <c r="C61" s="435">
        <v>234246</v>
      </c>
      <c r="D61" s="456">
        <v>136046</v>
      </c>
      <c r="E61" s="456">
        <v>58213</v>
      </c>
      <c r="F61" s="456">
        <v>41150</v>
      </c>
      <c r="G61" s="428">
        <v>5208</v>
      </c>
      <c r="H61" s="456">
        <v>35508</v>
      </c>
      <c r="I61" s="456">
        <v>434</v>
      </c>
      <c r="J61" s="456">
        <v>17762</v>
      </c>
      <c r="K61" s="457">
        <v>253171</v>
      </c>
      <c r="L61" s="457">
        <v>-18925</v>
      </c>
      <c r="M61" s="458">
        <v>180311</v>
      </c>
      <c r="N61" s="458">
        <v>198541</v>
      </c>
      <c r="O61" s="458">
        <v>-596</v>
      </c>
      <c r="P61" s="459">
        <v>-99</v>
      </c>
      <c r="Q61" s="447">
        <v>223</v>
      </c>
    </row>
    <row r="62" spans="1:17">
      <c r="A62" s="448">
        <v>9</v>
      </c>
      <c r="B62" s="464" t="s">
        <v>249</v>
      </c>
      <c r="C62" s="427">
        <v>445028</v>
      </c>
      <c r="D62" s="428">
        <v>272466</v>
      </c>
      <c r="E62" s="428">
        <v>125154</v>
      </c>
      <c r="F62" s="428">
        <v>81741</v>
      </c>
      <c r="G62" s="453">
        <v>8950</v>
      </c>
      <c r="H62" s="428">
        <v>71911</v>
      </c>
      <c r="I62" s="428">
        <v>880</v>
      </c>
      <c r="J62" s="428">
        <v>33817</v>
      </c>
      <c r="K62" s="429">
        <v>513178</v>
      </c>
      <c r="L62" s="429">
        <v>-68150</v>
      </c>
      <c r="M62" s="436">
        <v>342562</v>
      </c>
      <c r="N62" s="436">
        <v>402444</v>
      </c>
      <c r="O62" s="436">
        <v>-1133</v>
      </c>
      <c r="P62" s="437">
        <v>-7135</v>
      </c>
      <c r="Q62" s="447">
        <v>9</v>
      </c>
    </row>
    <row r="63" spans="1:17">
      <c r="A63" s="448">
        <v>205</v>
      </c>
      <c r="B63" s="413" t="s">
        <v>389</v>
      </c>
      <c r="C63" s="435">
        <v>156041</v>
      </c>
      <c r="D63" s="428">
        <v>93518</v>
      </c>
      <c r="E63" s="428">
        <v>38352</v>
      </c>
      <c r="F63" s="428">
        <v>33454</v>
      </c>
      <c r="G63" s="428">
        <v>2789</v>
      </c>
      <c r="H63" s="428">
        <v>30364</v>
      </c>
      <c r="I63" s="428">
        <v>301</v>
      </c>
      <c r="J63" s="428">
        <v>10147</v>
      </c>
      <c r="K63" s="429">
        <v>175471</v>
      </c>
      <c r="L63" s="429">
        <v>-19430</v>
      </c>
      <c r="M63" s="436">
        <v>120113</v>
      </c>
      <c r="N63" s="436">
        <v>137608</v>
      </c>
      <c r="O63" s="436">
        <v>-397</v>
      </c>
      <c r="P63" s="437">
        <v>-1538</v>
      </c>
      <c r="Q63" s="447">
        <v>205</v>
      </c>
    </row>
    <row r="64" spans="1:17">
      <c r="A64" s="448">
        <v>224</v>
      </c>
      <c r="B64" s="450" t="s">
        <v>290</v>
      </c>
      <c r="C64" s="435">
        <v>150652</v>
      </c>
      <c r="D64" s="428">
        <v>88288</v>
      </c>
      <c r="E64" s="428">
        <v>42899</v>
      </c>
      <c r="F64" s="428">
        <v>25069</v>
      </c>
      <c r="G64" s="428">
        <v>3072</v>
      </c>
      <c r="H64" s="428">
        <v>21709</v>
      </c>
      <c r="I64" s="428">
        <v>288</v>
      </c>
      <c r="J64" s="428">
        <v>11774</v>
      </c>
      <c r="K64" s="429">
        <v>168030</v>
      </c>
      <c r="L64" s="429">
        <v>-17378</v>
      </c>
      <c r="M64" s="436">
        <v>115965</v>
      </c>
      <c r="N64" s="436">
        <v>131772</v>
      </c>
      <c r="O64" s="436">
        <v>-384</v>
      </c>
      <c r="P64" s="437">
        <v>-1187</v>
      </c>
      <c r="Q64" s="447">
        <v>224</v>
      </c>
    </row>
    <row r="65" spans="1:17">
      <c r="A65" s="454">
        <v>226</v>
      </c>
      <c r="B65" s="455" t="s">
        <v>291</v>
      </c>
      <c r="C65" s="439">
        <v>138335</v>
      </c>
      <c r="D65" s="456">
        <v>90660</v>
      </c>
      <c r="E65" s="456">
        <v>43903</v>
      </c>
      <c r="F65" s="456">
        <v>23218</v>
      </c>
      <c r="G65" s="456">
        <v>3089</v>
      </c>
      <c r="H65" s="456">
        <v>19838</v>
      </c>
      <c r="I65" s="456">
        <v>291</v>
      </c>
      <c r="J65" s="456">
        <v>11896</v>
      </c>
      <c r="K65" s="457">
        <v>169677</v>
      </c>
      <c r="L65" s="457">
        <v>-31342</v>
      </c>
      <c r="M65" s="458">
        <v>106484</v>
      </c>
      <c r="N65" s="458">
        <v>133064</v>
      </c>
      <c r="O65" s="458">
        <v>-352</v>
      </c>
      <c r="P65" s="459">
        <v>-4410</v>
      </c>
      <c r="Q65" s="447">
        <v>226</v>
      </c>
    </row>
    <row r="66" spans="1:17">
      <c r="A66" s="465" t="s">
        <v>390</v>
      </c>
      <c r="B66" s="470" t="s">
        <v>391</v>
      </c>
      <c r="C66" s="467">
        <f>SUM(C29:C32)+C37+SUM(C41:C44)+SUM(C46:C52)</f>
        <v>5379003</v>
      </c>
      <c r="D66" s="467">
        <f t="shared" ref="D66:P66" si="0">SUM(D29:D32)+D37+SUM(D41:D44)+SUM(D46:D52)</f>
        <v>2804456</v>
      </c>
      <c r="E66" s="467">
        <f t="shared" si="0"/>
        <v>826876</v>
      </c>
      <c r="F66" s="467">
        <f t="shared" si="0"/>
        <v>1068328</v>
      </c>
      <c r="G66" s="467">
        <f t="shared" si="0"/>
        <v>161844</v>
      </c>
      <c r="H66" s="467">
        <f t="shared" si="0"/>
        <v>898108</v>
      </c>
      <c r="I66" s="467">
        <f t="shared" si="0"/>
        <v>8376</v>
      </c>
      <c r="J66" s="467">
        <f t="shared" si="0"/>
        <v>191040</v>
      </c>
      <c r="K66" s="467">
        <f t="shared" si="0"/>
        <v>4890700</v>
      </c>
      <c r="L66" s="467">
        <f t="shared" si="0"/>
        <v>488303</v>
      </c>
      <c r="M66" s="467">
        <f t="shared" si="0"/>
        <v>4140500</v>
      </c>
      <c r="N66" s="467">
        <f t="shared" si="0"/>
        <v>3835379</v>
      </c>
      <c r="O66" s="467">
        <f t="shared" si="0"/>
        <v>-13696</v>
      </c>
      <c r="P66" s="467">
        <f t="shared" si="0"/>
        <v>196878</v>
      </c>
    </row>
    <row r="67" spans="1:17">
      <c r="A67" s="316"/>
      <c r="B67" s="316"/>
    </row>
    <row r="68" spans="1:17">
      <c r="A68" s="316"/>
      <c r="B68" s="316"/>
    </row>
    <row r="69" spans="1:17">
      <c r="A69" s="316"/>
      <c r="B69" s="316"/>
    </row>
    <row r="70" spans="1:17">
      <c r="A70" s="316"/>
      <c r="B70" s="316"/>
    </row>
    <row r="71" spans="1:17">
      <c r="A71" s="316"/>
      <c r="B71" s="316"/>
    </row>
    <row r="72" spans="1:17">
      <c r="A72" s="316"/>
      <c r="B72" s="316"/>
    </row>
    <row r="73" spans="1:17">
      <c r="A73" s="316"/>
      <c r="B73" s="316"/>
    </row>
    <row r="74" spans="1:17">
      <c r="A74" s="316"/>
      <c r="B74" s="316"/>
    </row>
    <row r="75" spans="1:17">
      <c r="A75" s="316"/>
      <c r="B75" s="316"/>
    </row>
    <row r="76" spans="1:17">
      <c r="A76" s="316"/>
      <c r="B76" s="316"/>
    </row>
    <row r="77" spans="1:17">
      <c r="A77" s="316"/>
      <c r="B77" s="316"/>
    </row>
    <row r="78" spans="1:17">
      <c r="A78" s="316"/>
      <c r="B78" s="316"/>
    </row>
    <row r="79" spans="1:17">
      <c r="A79" s="316"/>
      <c r="B79" s="316"/>
    </row>
    <row r="80" spans="1:17">
      <c r="A80" s="316"/>
      <c r="B80" s="316"/>
    </row>
    <row r="81" spans="1:2" s="403" customFormat="1">
      <c r="A81" s="316"/>
      <c r="B81" s="316"/>
    </row>
    <row r="82" spans="1:2" s="403" customFormat="1">
      <c r="A82" s="316"/>
      <c r="B82" s="316"/>
    </row>
    <row r="83" spans="1:2" s="403" customFormat="1">
      <c r="A83" s="316"/>
      <c r="B83" s="316"/>
    </row>
    <row r="84" spans="1:2" s="403" customFormat="1">
      <c r="A84" s="316"/>
      <c r="B84" s="316"/>
    </row>
    <row r="85" spans="1:2" s="403" customFormat="1">
      <c r="A85" s="316"/>
      <c r="B85" s="316"/>
    </row>
    <row r="86" spans="1:2" s="403" customFormat="1">
      <c r="A86" s="316"/>
      <c r="B86" s="316"/>
    </row>
    <row r="87" spans="1:2" s="403" customFormat="1">
      <c r="A87" s="316"/>
      <c r="B87" s="316"/>
    </row>
    <row r="88" spans="1:2" s="403" customFormat="1">
      <c r="A88" s="316"/>
      <c r="B88" s="316"/>
    </row>
    <row r="89" spans="1:2" s="403" customFormat="1">
      <c r="A89" s="316"/>
      <c r="B89" s="316"/>
    </row>
  </sheetData>
  <mergeCells count="1">
    <mergeCell ref="L2:M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workbookViewId="0">
      <pane xSplit="1" ySplit="5" topLeftCell="B45" activePane="bottomRight" state="frozen"/>
      <selection pane="topRight" activeCell="B1" sqref="B1"/>
      <selection pane="bottomLeft" activeCell="A6" sqref="A6"/>
      <selection pane="bottomRight" activeCell="F60" sqref="F60"/>
    </sheetView>
  </sheetViews>
  <sheetFormatPr defaultRowHeight="13.5"/>
  <cols>
    <col min="1" max="1" width="12.25" style="259" customWidth="1"/>
    <col min="2" max="3" width="11.5" style="259" customWidth="1"/>
    <col min="4" max="4" width="11" style="259" customWidth="1"/>
    <col min="5" max="7" width="10" style="259" customWidth="1"/>
    <col min="8" max="8" width="11" style="259" customWidth="1"/>
    <col min="9" max="11" width="10.625" style="259" customWidth="1"/>
    <col min="12" max="12" width="11" style="259" customWidth="1"/>
    <col min="13" max="20" width="10.625" style="259" customWidth="1"/>
    <col min="21" max="21" width="10.5" style="259" customWidth="1"/>
    <col min="22" max="16384" width="9" style="259"/>
  </cols>
  <sheetData>
    <row r="1" spans="1:25" s="250" customFormat="1" ht="30" customHeight="1" thickBot="1">
      <c r="A1" s="245" t="s">
        <v>205</v>
      </c>
      <c r="B1" s="246"/>
      <c r="C1" s="246"/>
      <c r="D1" s="247" t="s">
        <v>206</v>
      </c>
      <c r="E1" s="248"/>
      <c r="F1" s="246"/>
      <c r="G1" s="246" t="s">
        <v>207</v>
      </c>
      <c r="H1" s="246"/>
      <c r="I1" s="246"/>
      <c r="J1" s="246"/>
      <c r="K1" s="246"/>
      <c r="L1" s="246"/>
      <c r="M1" s="246"/>
      <c r="N1" s="246" t="s">
        <v>208</v>
      </c>
      <c r="O1" s="246"/>
      <c r="P1" s="246"/>
      <c r="Q1" s="246"/>
      <c r="R1" s="246"/>
      <c r="S1" s="246"/>
      <c r="T1" s="249"/>
      <c r="Y1" s="251" t="s">
        <v>209</v>
      </c>
    </row>
    <row r="2" spans="1:25">
      <c r="A2" s="252" t="s">
        <v>210</v>
      </c>
      <c r="B2" s="253" t="s">
        <v>211</v>
      </c>
      <c r="C2" s="254"/>
      <c r="D2" s="255"/>
      <c r="E2" s="255"/>
      <c r="F2" s="255"/>
      <c r="G2" s="255"/>
      <c r="H2" s="255"/>
      <c r="I2" s="255"/>
      <c r="J2" s="255"/>
      <c r="K2" s="255"/>
      <c r="L2" s="255"/>
      <c r="M2" s="255"/>
      <c r="N2" s="255"/>
      <c r="O2" s="255"/>
      <c r="P2" s="255"/>
      <c r="Q2" s="255"/>
      <c r="R2" s="255"/>
      <c r="S2" s="255"/>
      <c r="T2" s="255" t="s">
        <v>203</v>
      </c>
      <c r="U2" s="256"/>
      <c r="V2" s="257"/>
      <c r="W2" s="257"/>
      <c r="X2" s="257"/>
      <c r="Y2" s="258"/>
    </row>
    <row r="3" spans="1:25">
      <c r="A3" s="260"/>
      <c r="B3" s="261" t="s">
        <v>212</v>
      </c>
      <c r="C3" s="262" t="s">
        <v>213</v>
      </c>
      <c r="D3" s="263"/>
      <c r="E3" s="264"/>
      <c r="F3" s="264"/>
      <c r="G3" s="264"/>
      <c r="H3" s="263"/>
      <c r="I3" s="264"/>
      <c r="J3" s="264"/>
      <c r="K3" s="264"/>
      <c r="L3" s="265"/>
      <c r="M3" s="266"/>
      <c r="N3" s="266"/>
      <c r="O3" s="266"/>
      <c r="P3" s="266"/>
      <c r="Q3" s="266"/>
      <c r="R3" s="266"/>
      <c r="S3" s="266"/>
      <c r="T3" s="266"/>
      <c r="U3" s="266"/>
      <c r="V3" s="267"/>
      <c r="W3" s="266"/>
      <c r="X3" s="268"/>
      <c r="Y3" s="269" t="s">
        <v>214</v>
      </c>
    </row>
    <row r="4" spans="1:25">
      <c r="A4" s="260"/>
      <c r="B4" s="270"/>
      <c r="C4" s="271"/>
      <c r="D4" s="271" t="s">
        <v>215</v>
      </c>
      <c r="E4" s="272" t="s">
        <v>202</v>
      </c>
      <c r="F4" s="272" t="s">
        <v>202</v>
      </c>
      <c r="G4" s="263" t="s">
        <v>202</v>
      </c>
      <c r="H4" s="271" t="s">
        <v>216</v>
      </c>
      <c r="I4" s="272"/>
      <c r="J4" s="272"/>
      <c r="K4" s="263"/>
      <c r="L4" s="273" t="s">
        <v>217</v>
      </c>
      <c r="M4" s="586" t="s">
        <v>218</v>
      </c>
      <c r="N4" s="274"/>
      <c r="O4" s="275"/>
      <c r="P4" s="588" t="s">
        <v>219</v>
      </c>
      <c r="Q4" s="275"/>
      <c r="R4" s="275"/>
      <c r="S4" s="275" t="s">
        <v>202</v>
      </c>
      <c r="T4" s="586" t="s">
        <v>220</v>
      </c>
      <c r="U4" s="275"/>
      <c r="V4" s="275"/>
      <c r="W4" s="588" t="s">
        <v>221</v>
      </c>
      <c r="X4" s="590" t="s">
        <v>222</v>
      </c>
      <c r="Y4" s="269" t="s">
        <v>223</v>
      </c>
    </row>
    <row r="5" spans="1:25">
      <c r="A5" s="276" t="s">
        <v>224</v>
      </c>
      <c r="B5" s="277"/>
      <c r="C5" s="278"/>
      <c r="D5" s="279"/>
      <c r="E5" s="277" t="s">
        <v>225</v>
      </c>
      <c r="F5" s="277" t="s">
        <v>226</v>
      </c>
      <c r="G5" s="279" t="s">
        <v>227</v>
      </c>
      <c r="H5" s="279"/>
      <c r="I5" s="277" t="s">
        <v>228</v>
      </c>
      <c r="J5" s="277" t="s">
        <v>229</v>
      </c>
      <c r="K5" s="279" t="s">
        <v>230</v>
      </c>
      <c r="L5" s="280"/>
      <c r="M5" s="587"/>
      <c r="N5" s="281" t="s">
        <v>231</v>
      </c>
      <c r="O5" s="282" t="s">
        <v>232</v>
      </c>
      <c r="P5" s="589"/>
      <c r="Q5" s="282" t="s">
        <v>233</v>
      </c>
      <c r="R5" s="282" t="s">
        <v>234</v>
      </c>
      <c r="S5" s="282" t="s">
        <v>235</v>
      </c>
      <c r="T5" s="587"/>
      <c r="U5" s="282" t="s">
        <v>236</v>
      </c>
      <c r="V5" s="282" t="s">
        <v>237</v>
      </c>
      <c r="W5" s="589"/>
      <c r="X5" s="589"/>
      <c r="Y5" s="283" t="s">
        <v>238</v>
      </c>
    </row>
    <row r="6" spans="1:25">
      <c r="A6" s="284" t="s">
        <v>239</v>
      </c>
      <c r="B6" s="285">
        <v>20852234</v>
      </c>
      <c r="C6" s="285">
        <v>20751491</v>
      </c>
      <c r="D6" s="285">
        <v>118772</v>
      </c>
      <c r="E6" s="285">
        <v>87392</v>
      </c>
      <c r="F6" s="285">
        <v>5564</v>
      </c>
      <c r="G6" s="285">
        <v>25816</v>
      </c>
      <c r="H6" s="285">
        <v>5699099</v>
      </c>
      <c r="I6" s="285">
        <v>3883</v>
      </c>
      <c r="J6" s="285">
        <v>4746239</v>
      </c>
      <c r="K6" s="285">
        <v>948977</v>
      </c>
      <c r="L6" s="285">
        <v>14933620</v>
      </c>
      <c r="M6" s="285">
        <v>919193</v>
      </c>
      <c r="N6" s="285">
        <v>2290459</v>
      </c>
      <c r="O6" s="285">
        <v>1185885</v>
      </c>
      <c r="P6" s="285">
        <v>519025</v>
      </c>
      <c r="Q6" s="285">
        <v>598512</v>
      </c>
      <c r="R6" s="285">
        <v>676869</v>
      </c>
      <c r="S6" s="285">
        <v>2993353</v>
      </c>
      <c r="T6" s="285">
        <v>1420036</v>
      </c>
      <c r="U6" s="285">
        <v>659528</v>
      </c>
      <c r="V6" s="286">
        <v>938755</v>
      </c>
      <c r="W6" s="287">
        <v>1680831</v>
      </c>
      <c r="X6" s="287">
        <v>1051174</v>
      </c>
      <c r="Y6" s="288">
        <v>100743</v>
      </c>
    </row>
    <row r="7" spans="1:25">
      <c r="A7" s="260" t="s">
        <v>240</v>
      </c>
      <c r="B7" s="285">
        <v>6649742</v>
      </c>
      <c r="C7" s="285">
        <v>6617618</v>
      </c>
      <c r="D7" s="285">
        <v>6500</v>
      </c>
      <c r="E7" s="285">
        <v>4634</v>
      </c>
      <c r="F7" s="285">
        <v>151</v>
      </c>
      <c r="G7" s="285">
        <v>1715</v>
      </c>
      <c r="H7" s="285">
        <v>1368958</v>
      </c>
      <c r="I7" s="285">
        <v>288</v>
      </c>
      <c r="J7" s="285">
        <v>1103787</v>
      </c>
      <c r="K7" s="285">
        <v>264883</v>
      </c>
      <c r="L7" s="285">
        <v>5242160</v>
      </c>
      <c r="M7" s="285">
        <v>263764</v>
      </c>
      <c r="N7" s="285">
        <v>867102</v>
      </c>
      <c r="O7" s="285">
        <v>459891</v>
      </c>
      <c r="P7" s="285">
        <v>194526</v>
      </c>
      <c r="Q7" s="285">
        <v>343512</v>
      </c>
      <c r="R7" s="285">
        <v>254295</v>
      </c>
      <c r="S7" s="285">
        <v>853719</v>
      </c>
      <c r="T7" s="285">
        <v>633874</v>
      </c>
      <c r="U7" s="285">
        <v>224733</v>
      </c>
      <c r="V7" s="287">
        <v>313891</v>
      </c>
      <c r="W7" s="287">
        <v>511033</v>
      </c>
      <c r="X7" s="287">
        <v>321820</v>
      </c>
      <c r="Y7" s="288">
        <v>32124</v>
      </c>
    </row>
    <row r="8" spans="1:25">
      <c r="A8" s="260" t="s">
        <v>241</v>
      </c>
      <c r="B8" s="285">
        <v>3353849</v>
      </c>
      <c r="C8" s="285">
        <v>3337646</v>
      </c>
      <c r="D8" s="285">
        <v>686</v>
      </c>
      <c r="E8" s="285">
        <v>657</v>
      </c>
      <c r="F8" s="285">
        <v>29</v>
      </c>
      <c r="G8" s="285">
        <v>0</v>
      </c>
      <c r="H8" s="285">
        <v>790807</v>
      </c>
      <c r="I8" s="285">
        <v>223</v>
      </c>
      <c r="J8" s="285">
        <v>626992</v>
      </c>
      <c r="K8" s="285">
        <v>163592</v>
      </c>
      <c r="L8" s="285">
        <v>2546153</v>
      </c>
      <c r="M8" s="285">
        <v>127756</v>
      </c>
      <c r="N8" s="285">
        <v>410605</v>
      </c>
      <c r="O8" s="285">
        <v>220932</v>
      </c>
      <c r="P8" s="285">
        <v>84529</v>
      </c>
      <c r="Q8" s="285">
        <v>97068</v>
      </c>
      <c r="R8" s="285">
        <v>99778</v>
      </c>
      <c r="S8" s="285">
        <v>527985</v>
      </c>
      <c r="T8" s="285">
        <v>222626</v>
      </c>
      <c r="U8" s="285">
        <v>85365</v>
      </c>
      <c r="V8" s="287">
        <v>188191</v>
      </c>
      <c r="W8" s="287">
        <v>309232</v>
      </c>
      <c r="X8" s="287">
        <v>172086</v>
      </c>
      <c r="Y8" s="288">
        <v>16203</v>
      </c>
    </row>
    <row r="9" spans="1:25">
      <c r="A9" s="260" t="s">
        <v>242</v>
      </c>
      <c r="B9" s="285">
        <v>2008035</v>
      </c>
      <c r="C9" s="285">
        <v>1998333</v>
      </c>
      <c r="D9" s="285">
        <v>4495</v>
      </c>
      <c r="E9" s="285">
        <v>4300</v>
      </c>
      <c r="F9" s="285">
        <v>195</v>
      </c>
      <c r="G9" s="285">
        <v>0</v>
      </c>
      <c r="H9" s="285">
        <v>520906</v>
      </c>
      <c r="I9" s="285">
        <v>0</v>
      </c>
      <c r="J9" s="285">
        <v>392354</v>
      </c>
      <c r="K9" s="285">
        <v>128552</v>
      </c>
      <c r="L9" s="285">
        <v>1472932</v>
      </c>
      <c r="M9" s="285">
        <v>48063</v>
      </c>
      <c r="N9" s="285">
        <v>190590</v>
      </c>
      <c r="O9" s="285">
        <v>80857</v>
      </c>
      <c r="P9" s="285">
        <v>50251</v>
      </c>
      <c r="Q9" s="285">
        <v>22275</v>
      </c>
      <c r="R9" s="285">
        <v>50672</v>
      </c>
      <c r="S9" s="285">
        <v>403545</v>
      </c>
      <c r="T9" s="285">
        <v>110120</v>
      </c>
      <c r="U9" s="285">
        <v>95398</v>
      </c>
      <c r="V9" s="287">
        <v>105623</v>
      </c>
      <c r="W9" s="287">
        <v>205422</v>
      </c>
      <c r="X9" s="287">
        <v>110116</v>
      </c>
      <c r="Y9" s="288">
        <v>9702</v>
      </c>
    </row>
    <row r="10" spans="1:25">
      <c r="A10" s="260" t="s">
        <v>243</v>
      </c>
      <c r="B10" s="285">
        <v>2693044</v>
      </c>
      <c r="C10" s="285">
        <v>2680033</v>
      </c>
      <c r="D10" s="285">
        <v>5571</v>
      </c>
      <c r="E10" s="285">
        <v>3583</v>
      </c>
      <c r="F10" s="285">
        <v>28</v>
      </c>
      <c r="G10" s="285">
        <v>1960</v>
      </c>
      <c r="H10" s="285">
        <v>1060593</v>
      </c>
      <c r="I10" s="285">
        <v>92</v>
      </c>
      <c r="J10" s="285">
        <v>946805</v>
      </c>
      <c r="K10" s="285">
        <v>113696</v>
      </c>
      <c r="L10" s="285">
        <v>1613869</v>
      </c>
      <c r="M10" s="285">
        <v>60907</v>
      </c>
      <c r="N10" s="285">
        <v>247996</v>
      </c>
      <c r="O10" s="285">
        <v>105337</v>
      </c>
      <c r="P10" s="285">
        <v>54392</v>
      </c>
      <c r="Q10" s="285">
        <v>52145</v>
      </c>
      <c r="R10" s="285">
        <v>79366</v>
      </c>
      <c r="S10" s="285">
        <v>396510</v>
      </c>
      <c r="T10" s="285">
        <v>152295</v>
      </c>
      <c r="U10" s="285">
        <v>68606</v>
      </c>
      <c r="V10" s="287">
        <v>90049</v>
      </c>
      <c r="W10" s="287">
        <v>199157</v>
      </c>
      <c r="X10" s="287">
        <v>107109</v>
      </c>
      <c r="Y10" s="288">
        <v>13011</v>
      </c>
    </row>
    <row r="11" spans="1:25" ht="15.75" customHeight="1">
      <c r="A11" s="260" t="s">
        <v>244</v>
      </c>
      <c r="B11" s="285">
        <v>1121893</v>
      </c>
      <c r="C11" s="285">
        <v>1116472</v>
      </c>
      <c r="D11" s="285">
        <v>11673</v>
      </c>
      <c r="E11" s="285">
        <v>11209</v>
      </c>
      <c r="F11" s="285">
        <v>462</v>
      </c>
      <c r="G11" s="285">
        <v>2</v>
      </c>
      <c r="H11" s="285">
        <v>463944</v>
      </c>
      <c r="I11" s="285">
        <v>879</v>
      </c>
      <c r="J11" s="285">
        <v>412615</v>
      </c>
      <c r="K11" s="285">
        <v>50450</v>
      </c>
      <c r="L11" s="285">
        <v>640855</v>
      </c>
      <c r="M11" s="285">
        <v>18931</v>
      </c>
      <c r="N11" s="285">
        <v>89993</v>
      </c>
      <c r="O11" s="285">
        <v>66738</v>
      </c>
      <c r="P11" s="285">
        <v>21084</v>
      </c>
      <c r="Q11" s="285">
        <v>3370</v>
      </c>
      <c r="R11" s="285">
        <v>22832</v>
      </c>
      <c r="S11" s="285">
        <v>142625</v>
      </c>
      <c r="T11" s="285">
        <v>39889</v>
      </c>
      <c r="U11" s="285">
        <v>33798</v>
      </c>
      <c r="V11" s="287">
        <v>45343</v>
      </c>
      <c r="W11" s="287">
        <v>81073</v>
      </c>
      <c r="X11" s="287">
        <v>75179</v>
      </c>
      <c r="Y11" s="288">
        <v>5421</v>
      </c>
    </row>
    <row r="12" spans="1:25">
      <c r="A12" s="260" t="s">
        <v>245</v>
      </c>
      <c r="B12" s="285">
        <v>2598390</v>
      </c>
      <c r="C12" s="285">
        <v>2585836</v>
      </c>
      <c r="D12" s="285">
        <v>13475</v>
      </c>
      <c r="E12" s="285">
        <v>5333</v>
      </c>
      <c r="F12" s="285">
        <v>601</v>
      </c>
      <c r="G12" s="285">
        <v>7541</v>
      </c>
      <c r="H12" s="285">
        <v>827424</v>
      </c>
      <c r="I12" s="285">
        <v>1863</v>
      </c>
      <c r="J12" s="285">
        <v>685452</v>
      </c>
      <c r="K12" s="285">
        <v>140109</v>
      </c>
      <c r="L12" s="285">
        <v>1744937</v>
      </c>
      <c r="M12" s="285">
        <v>211745</v>
      </c>
      <c r="N12" s="285">
        <v>273297</v>
      </c>
      <c r="O12" s="285">
        <v>141673</v>
      </c>
      <c r="P12" s="285">
        <v>52881</v>
      </c>
      <c r="Q12" s="285">
        <v>63162</v>
      </c>
      <c r="R12" s="285">
        <v>98642</v>
      </c>
      <c r="S12" s="285">
        <v>301420</v>
      </c>
      <c r="T12" s="285">
        <v>167135</v>
      </c>
      <c r="U12" s="285">
        <v>63141</v>
      </c>
      <c r="V12" s="287">
        <v>91339</v>
      </c>
      <c r="W12" s="287">
        <v>164572</v>
      </c>
      <c r="X12" s="287">
        <v>115930</v>
      </c>
      <c r="Y12" s="288">
        <v>12554</v>
      </c>
    </row>
    <row r="13" spans="1:25">
      <c r="A13" s="260" t="s">
        <v>246</v>
      </c>
      <c r="B13" s="285">
        <v>982080</v>
      </c>
      <c r="C13" s="285">
        <v>977335</v>
      </c>
      <c r="D13" s="285">
        <v>16814</v>
      </c>
      <c r="E13" s="285">
        <v>13993</v>
      </c>
      <c r="F13" s="285">
        <v>1687</v>
      </c>
      <c r="G13" s="285">
        <v>1134</v>
      </c>
      <c r="H13" s="285">
        <v>323132</v>
      </c>
      <c r="I13" s="285">
        <v>79</v>
      </c>
      <c r="J13" s="285">
        <v>293493</v>
      </c>
      <c r="K13" s="285">
        <v>29560</v>
      </c>
      <c r="L13" s="285">
        <v>637389</v>
      </c>
      <c r="M13" s="285">
        <v>86792</v>
      </c>
      <c r="N13" s="285">
        <v>76899</v>
      </c>
      <c r="O13" s="285">
        <v>44774</v>
      </c>
      <c r="P13" s="285">
        <v>17379</v>
      </c>
      <c r="Q13" s="285">
        <v>4092</v>
      </c>
      <c r="R13" s="285">
        <v>21215</v>
      </c>
      <c r="S13" s="285">
        <v>142804</v>
      </c>
      <c r="T13" s="285">
        <v>41575</v>
      </c>
      <c r="U13" s="285">
        <v>29800</v>
      </c>
      <c r="V13" s="287">
        <v>41560</v>
      </c>
      <c r="W13" s="287">
        <v>78811</v>
      </c>
      <c r="X13" s="287">
        <v>51688</v>
      </c>
      <c r="Y13" s="288">
        <v>4745</v>
      </c>
    </row>
    <row r="14" spans="1:25">
      <c r="A14" s="260" t="s">
        <v>247</v>
      </c>
      <c r="B14" s="285">
        <v>618097</v>
      </c>
      <c r="C14" s="285">
        <v>615110</v>
      </c>
      <c r="D14" s="285">
        <v>21550</v>
      </c>
      <c r="E14" s="285">
        <v>13708</v>
      </c>
      <c r="F14" s="285">
        <v>1552</v>
      </c>
      <c r="G14" s="285">
        <v>6290</v>
      </c>
      <c r="H14" s="285">
        <v>125650</v>
      </c>
      <c r="I14" s="285">
        <v>341</v>
      </c>
      <c r="J14" s="285">
        <v>106744</v>
      </c>
      <c r="K14" s="285">
        <v>18565</v>
      </c>
      <c r="L14" s="285">
        <v>467910</v>
      </c>
      <c r="M14" s="285">
        <v>72733</v>
      </c>
      <c r="N14" s="285">
        <v>57337</v>
      </c>
      <c r="O14" s="285">
        <v>25733</v>
      </c>
      <c r="P14" s="285">
        <v>21094</v>
      </c>
      <c r="Q14" s="285">
        <v>8236</v>
      </c>
      <c r="R14" s="285">
        <v>25939</v>
      </c>
      <c r="S14" s="285">
        <v>91237</v>
      </c>
      <c r="T14" s="285">
        <v>25729</v>
      </c>
      <c r="U14" s="285">
        <v>25190</v>
      </c>
      <c r="V14" s="287">
        <v>25246</v>
      </c>
      <c r="W14" s="287">
        <v>50476</v>
      </c>
      <c r="X14" s="287">
        <v>38960</v>
      </c>
      <c r="Y14" s="288">
        <v>2987</v>
      </c>
    </row>
    <row r="15" spans="1:25">
      <c r="A15" s="260" t="s">
        <v>248</v>
      </c>
      <c r="B15" s="285">
        <v>382076</v>
      </c>
      <c r="C15" s="285">
        <v>380230</v>
      </c>
      <c r="D15" s="285">
        <v>8093</v>
      </c>
      <c r="E15" s="285">
        <v>7437</v>
      </c>
      <c r="F15" s="285">
        <v>651</v>
      </c>
      <c r="G15" s="285">
        <v>5</v>
      </c>
      <c r="H15" s="285">
        <v>133362</v>
      </c>
      <c r="I15" s="285">
        <v>105</v>
      </c>
      <c r="J15" s="285">
        <v>112402</v>
      </c>
      <c r="K15" s="285">
        <v>20855</v>
      </c>
      <c r="L15" s="285">
        <v>238775</v>
      </c>
      <c r="M15" s="285">
        <v>12665</v>
      </c>
      <c r="N15" s="285">
        <v>33250</v>
      </c>
      <c r="O15" s="285">
        <v>18596</v>
      </c>
      <c r="P15" s="285">
        <v>6783</v>
      </c>
      <c r="Q15" s="285">
        <v>1684</v>
      </c>
      <c r="R15" s="285">
        <v>6481</v>
      </c>
      <c r="S15" s="285">
        <v>57860</v>
      </c>
      <c r="T15" s="285">
        <v>10952</v>
      </c>
      <c r="U15" s="285">
        <v>14021</v>
      </c>
      <c r="V15" s="287">
        <v>17705</v>
      </c>
      <c r="W15" s="287">
        <v>32642</v>
      </c>
      <c r="X15" s="287">
        <v>26136</v>
      </c>
      <c r="Y15" s="288">
        <v>1846</v>
      </c>
    </row>
    <row r="16" spans="1:25">
      <c r="A16" s="260" t="s">
        <v>249</v>
      </c>
      <c r="B16" s="285">
        <v>445028</v>
      </c>
      <c r="C16" s="285">
        <v>442878</v>
      </c>
      <c r="D16" s="285">
        <v>29915</v>
      </c>
      <c r="E16" s="285">
        <v>22538</v>
      </c>
      <c r="F16" s="285">
        <v>208</v>
      </c>
      <c r="G16" s="285">
        <v>7169</v>
      </c>
      <c r="H16" s="285">
        <v>84323</v>
      </c>
      <c r="I16" s="285">
        <v>13</v>
      </c>
      <c r="J16" s="285">
        <v>65595</v>
      </c>
      <c r="K16" s="285">
        <v>18715</v>
      </c>
      <c r="L16" s="285">
        <v>328640</v>
      </c>
      <c r="M16" s="285">
        <v>15837</v>
      </c>
      <c r="N16" s="285">
        <v>43390</v>
      </c>
      <c r="O16" s="285">
        <v>21354</v>
      </c>
      <c r="P16" s="285">
        <v>16106</v>
      </c>
      <c r="Q16" s="285">
        <v>2968</v>
      </c>
      <c r="R16" s="285">
        <v>17649</v>
      </c>
      <c r="S16" s="285">
        <v>75648</v>
      </c>
      <c r="T16" s="285">
        <v>15841</v>
      </c>
      <c r="U16" s="285">
        <v>19476</v>
      </c>
      <c r="V16" s="287">
        <v>19808</v>
      </c>
      <c r="W16" s="287">
        <v>48413</v>
      </c>
      <c r="X16" s="287">
        <v>32150</v>
      </c>
      <c r="Y16" s="288">
        <v>2150</v>
      </c>
    </row>
    <row r="17" spans="1:31">
      <c r="A17" s="260"/>
      <c r="B17" s="285"/>
      <c r="C17" s="285"/>
      <c r="D17" s="285"/>
      <c r="E17" s="285"/>
      <c r="F17" s="285"/>
      <c r="G17" s="285"/>
      <c r="H17" s="285"/>
      <c r="I17" s="285"/>
      <c r="J17" s="285"/>
      <c r="K17" s="285"/>
      <c r="L17" s="285"/>
      <c r="M17" s="285"/>
      <c r="N17" s="285"/>
      <c r="O17" s="285"/>
      <c r="P17" s="285"/>
      <c r="Q17" s="285"/>
      <c r="R17" s="285"/>
      <c r="S17" s="285"/>
      <c r="T17" s="285"/>
      <c r="U17" s="285"/>
      <c r="V17" s="287"/>
      <c r="W17" s="287"/>
      <c r="X17" s="287"/>
      <c r="Y17" s="288"/>
    </row>
    <row r="18" spans="1:31">
      <c r="A18" s="289" t="s">
        <v>240</v>
      </c>
      <c r="B18" s="290">
        <v>6649742</v>
      </c>
      <c r="C18" s="290">
        <v>6617618</v>
      </c>
      <c r="D18" s="290">
        <v>6500</v>
      </c>
      <c r="E18" s="290">
        <v>4634</v>
      </c>
      <c r="F18" s="290">
        <v>151</v>
      </c>
      <c r="G18" s="290">
        <v>1715</v>
      </c>
      <c r="H18" s="290">
        <v>1368958</v>
      </c>
      <c r="I18" s="290">
        <v>288</v>
      </c>
      <c r="J18" s="290">
        <v>1103787</v>
      </c>
      <c r="K18" s="290">
        <v>264883</v>
      </c>
      <c r="L18" s="290">
        <v>5242160</v>
      </c>
      <c r="M18" s="290">
        <v>263764</v>
      </c>
      <c r="N18" s="290">
        <v>867102</v>
      </c>
      <c r="O18" s="290">
        <v>459891</v>
      </c>
      <c r="P18" s="290">
        <v>194526</v>
      </c>
      <c r="Q18" s="290">
        <v>343512</v>
      </c>
      <c r="R18" s="290">
        <v>254295</v>
      </c>
      <c r="S18" s="290">
        <v>853719</v>
      </c>
      <c r="T18" s="290">
        <v>633874</v>
      </c>
      <c r="U18" s="290">
        <v>224733</v>
      </c>
      <c r="V18" s="291">
        <v>313891</v>
      </c>
      <c r="W18" s="291">
        <v>511033</v>
      </c>
      <c r="X18" s="291">
        <v>321820</v>
      </c>
      <c r="Y18" s="292">
        <v>32124</v>
      </c>
    </row>
    <row r="19" spans="1:31">
      <c r="A19" s="293" t="s">
        <v>250</v>
      </c>
      <c r="B19" s="285">
        <v>3353849</v>
      </c>
      <c r="C19" s="285">
        <v>3337646</v>
      </c>
      <c r="D19" s="285">
        <v>686</v>
      </c>
      <c r="E19" s="285">
        <v>657</v>
      </c>
      <c r="F19" s="285">
        <v>29</v>
      </c>
      <c r="G19" s="285">
        <v>0</v>
      </c>
      <c r="H19" s="285">
        <v>790807</v>
      </c>
      <c r="I19" s="285">
        <v>223</v>
      </c>
      <c r="J19" s="285">
        <v>626992</v>
      </c>
      <c r="K19" s="285">
        <v>163592</v>
      </c>
      <c r="L19" s="285">
        <v>2546153</v>
      </c>
      <c r="M19" s="285">
        <v>127756</v>
      </c>
      <c r="N19" s="285">
        <v>410605</v>
      </c>
      <c r="O19" s="285">
        <v>220932</v>
      </c>
      <c r="P19" s="285">
        <v>84529</v>
      </c>
      <c r="Q19" s="285">
        <v>97068</v>
      </c>
      <c r="R19" s="285">
        <v>99778</v>
      </c>
      <c r="S19" s="285">
        <v>527985</v>
      </c>
      <c r="T19" s="285">
        <v>222626</v>
      </c>
      <c r="U19" s="285">
        <v>85365</v>
      </c>
      <c r="V19" s="294">
        <v>188191</v>
      </c>
      <c r="W19" s="294">
        <v>309232</v>
      </c>
      <c r="X19" s="294">
        <v>172086</v>
      </c>
      <c r="Y19" s="295">
        <v>16203</v>
      </c>
      <c r="Z19" s="296"/>
      <c r="AA19" s="296"/>
      <c r="AB19" s="296"/>
      <c r="AC19" s="296"/>
      <c r="AD19" s="296"/>
      <c r="AE19" s="296"/>
    </row>
    <row r="20" spans="1:31">
      <c r="A20" s="297" t="s">
        <v>251</v>
      </c>
      <c r="B20" s="285">
        <v>1822690</v>
      </c>
      <c r="C20" s="285">
        <v>1813884</v>
      </c>
      <c r="D20" s="285">
        <v>280</v>
      </c>
      <c r="E20" s="285">
        <v>280</v>
      </c>
      <c r="F20" s="285">
        <v>0</v>
      </c>
      <c r="G20" s="285">
        <v>0</v>
      </c>
      <c r="H20" s="285">
        <v>606841</v>
      </c>
      <c r="I20" s="285">
        <v>0</v>
      </c>
      <c r="J20" s="285">
        <v>521218</v>
      </c>
      <c r="K20" s="285">
        <v>85623</v>
      </c>
      <c r="L20" s="285">
        <v>1206763</v>
      </c>
      <c r="M20" s="285">
        <v>93034</v>
      </c>
      <c r="N20" s="285">
        <v>161501</v>
      </c>
      <c r="O20" s="285">
        <v>116261</v>
      </c>
      <c r="P20" s="285">
        <v>39783</v>
      </c>
      <c r="Q20" s="285">
        <v>71344</v>
      </c>
      <c r="R20" s="285">
        <v>51375</v>
      </c>
      <c r="S20" s="285">
        <v>221761</v>
      </c>
      <c r="T20" s="285">
        <v>131623</v>
      </c>
      <c r="U20" s="285">
        <v>41112</v>
      </c>
      <c r="V20" s="287">
        <v>52025</v>
      </c>
      <c r="W20" s="287">
        <v>145758</v>
      </c>
      <c r="X20" s="287">
        <v>81186</v>
      </c>
      <c r="Y20" s="288">
        <v>8806</v>
      </c>
    </row>
    <row r="21" spans="1:31">
      <c r="A21" s="297" t="s">
        <v>252</v>
      </c>
      <c r="B21" s="285">
        <v>1318540</v>
      </c>
      <c r="C21" s="285">
        <v>1312170</v>
      </c>
      <c r="D21" s="285">
        <v>402</v>
      </c>
      <c r="E21" s="285">
        <v>377</v>
      </c>
      <c r="F21" s="285">
        <v>25</v>
      </c>
      <c r="G21" s="285">
        <v>0</v>
      </c>
      <c r="H21" s="285">
        <v>161014</v>
      </c>
      <c r="I21" s="285">
        <v>223</v>
      </c>
      <c r="J21" s="285">
        <v>104284</v>
      </c>
      <c r="K21" s="285">
        <v>56507</v>
      </c>
      <c r="L21" s="285">
        <v>1150754</v>
      </c>
      <c r="M21" s="285">
        <v>28548</v>
      </c>
      <c r="N21" s="285">
        <v>229980</v>
      </c>
      <c r="O21" s="285">
        <v>98118</v>
      </c>
      <c r="P21" s="285">
        <v>37506</v>
      </c>
      <c r="Q21" s="285">
        <v>22141</v>
      </c>
      <c r="R21" s="285">
        <v>37517</v>
      </c>
      <c r="S21" s="285">
        <v>248230</v>
      </c>
      <c r="T21" s="285">
        <v>81072</v>
      </c>
      <c r="U21" s="285">
        <v>34603</v>
      </c>
      <c r="V21" s="287">
        <v>116821</v>
      </c>
      <c r="W21" s="287">
        <v>138894</v>
      </c>
      <c r="X21" s="287">
        <v>77324</v>
      </c>
      <c r="Y21" s="288">
        <v>6370</v>
      </c>
    </row>
    <row r="22" spans="1:31">
      <c r="A22" s="297" t="s">
        <v>253</v>
      </c>
      <c r="B22" s="285">
        <v>212619</v>
      </c>
      <c r="C22" s="285">
        <v>211592</v>
      </c>
      <c r="D22" s="285">
        <v>4</v>
      </c>
      <c r="E22" s="285">
        <v>0</v>
      </c>
      <c r="F22" s="285">
        <v>4</v>
      </c>
      <c r="G22" s="285">
        <v>0</v>
      </c>
      <c r="H22" s="285">
        <v>22952</v>
      </c>
      <c r="I22" s="285">
        <v>0</v>
      </c>
      <c r="J22" s="285">
        <v>1490</v>
      </c>
      <c r="K22" s="285">
        <v>21462</v>
      </c>
      <c r="L22" s="285">
        <v>188636</v>
      </c>
      <c r="M22" s="285">
        <v>6174</v>
      </c>
      <c r="N22" s="285">
        <v>19124</v>
      </c>
      <c r="O22" s="285">
        <v>6553</v>
      </c>
      <c r="P22" s="285">
        <v>7240</v>
      </c>
      <c r="Q22" s="285">
        <v>3583</v>
      </c>
      <c r="R22" s="285">
        <v>10886</v>
      </c>
      <c r="S22" s="285">
        <v>57994</v>
      </c>
      <c r="T22" s="285">
        <v>9931</v>
      </c>
      <c r="U22" s="285">
        <v>9650</v>
      </c>
      <c r="V22" s="287">
        <v>19345</v>
      </c>
      <c r="W22" s="287">
        <v>24580</v>
      </c>
      <c r="X22" s="287">
        <v>13576</v>
      </c>
      <c r="Y22" s="288">
        <v>1027</v>
      </c>
    </row>
    <row r="23" spans="1:31">
      <c r="A23" s="298" t="s">
        <v>242</v>
      </c>
      <c r="B23" s="299">
        <v>2008035</v>
      </c>
      <c r="C23" s="299">
        <v>1998333</v>
      </c>
      <c r="D23" s="299">
        <v>4495</v>
      </c>
      <c r="E23" s="299">
        <v>4300</v>
      </c>
      <c r="F23" s="299">
        <v>195</v>
      </c>
      <c r="G23" s="299">
        <v>0</v>
      </c>
      <c r="H23" s="299">
        <v>520906</v>
      </c>
      <c r="I23" s="299">
        <v>0</v>
      </c>
      <c r="J23" s="299">
        <v>392354</v>
      </c>
      <c r="K23" s="299">
        <v>128552</v>
      </c>
      <c r="L23" s="299">
        <v>1472932</v>
      </c>
      <c r="M23" s="299">
        <v>48063</v>
      </c>
      <c r="N23" s="299">
        <v>190590</v>
      </c>
      <c r="O23" s="299">
        <v>80857</v>
      </c>
      <c r="P23" s="299">
        <v>50251</v>
      </c>
      <c r="Q23" s="299">
        <v>22275</v>
      </c>
      <c r="R23" s="299">
        <v>50672</v>
      </c>
      <c r="S23" s="299">
        <v>403545</v>
      </c>
      <c r="T23" s="299">
        <v>110120</v>
      </c>
      <c r="U23" s="299">
        <v>95398</v>
      </c>
      <c r="V23" s="300">
        <v>105623</v>
      </c>
      <c r="W23" s="286">
        <v>205422</v>
      </c>
      <c r="X23" s="286">
        <v>110116</v>
      </c>
      <c r="Y23" s="301">
        <v>9702</v>
      </c>
    </row>
    <row r="24" spans="1:31">
      <c r="A24" s="297" t="s">
        <v>254</v>
      </c>
      <c r="B24" s="285">
        <v>667045</v>
      </c>
      <c r="C24" s="285">
        <v>663822</v>
      </c>
      <c r="D24" s="285">
        <v>393</v>
      </c>
      <c r="E24" s="285">
        <v>393</v>
      </c>
      <c r="F24" s="285">
        <v>0</v>
      </c>
      <c r="G24" s="285">
        <v>0</v>
      </c>
      <c r="H24" s="285">
        <v>223177</v>
      </c>
      <c r="I24" s="285">
        <v>0</v>
      </c>
      <c r="J24" s="285">
        <v>170156</v>
      </c>
      <c r="K24" s="285">
        <v>53021</v>
      </c>
      <c r="L24" s="285">
        <v>440252</v>
      </c>
      <c r="M24" s="285">
        <v>8113</v>
      </c>
      <c r="N24" s="285">
        <v>82350</v>
      </c>
      <c r="O24" s="285">
        <v>33826</v>
      </c>
      <c r="P24" s="285">
        <v>15318</v>
      </c>
      <c r="Q24" s="285">
        <v>8450</v>
      </c>
      <c r="R24" s="285">
        <v>12894</v>
      </c>
      <c r="S24" s="285">
        <v>93957</v>
      </c>
      <c r="T24" s="285">
        <v>28398</v>
      </c>
      <c r="U24" s="285">
        <v>55505</v>
      </c>
      <c r="V24" s="287">
        <v>25811</v>
      </c>
      <c r="W24" s="287">
        <v>51764</v>
      </c>
      <c r="X24" s="287">
        <v>23866</v>
      </c>
      <c r="Y24" s="288">
        <v>3223</v>
      </c>
    </row>
    <row r="25" spans="1:31">
      <c r="A25" s="297" t="s">
        <v>255</v>
      </c>
      <c r="B25" s="285">
        <v>469259</v>
      </c>
      <c r="C25" s="285">
        <v>466992</v>
      </c>
      <c r="D25" s="285">
        <v>819</v>
      </c>
      <c r="E25" s="285">
        <v>780</v>
      </c>
      <c r="F25" s="285">
        <v>39</v>
      </c>
      <c r="G25" s="285">
        <v>0</v>
      </c>
      <c r="H25" s="285">
        <v>48506</v>
      </c>
      <c r="I25" s="285">
        <v>0</v>
      </c>
      <c r="J25" s="285">
        <v>16332</v>
      </c>
      <c r="K25" s="285">
        <v>32174</v>
      </c>
      <c r="L25" s="285">
        <v>417667</v>
      </c>
      <c r="M25" s="285">
        <v>15962</v>
      </c>
      <c r="N25" s="285">
        <v>38303</v>
      </c>
      <c r="O25" s="285">
        <v>17156</v>
      </c>
      <c r="P25" s="285">
        <v>16448</v>
      </c>
      <c r="Q25" s="285">
        <v>4091</v>
      </c>
      <c r="R25" s="285">
        <v>13396</v>
      </c>
      <c r="S25" s="285">
        <v>132088</v>
      </c>
      <c r="T25" s="285">
        <v>26122</v>
      </c>
      <c r="U25" s="285">
        <v>18412</v>
      </c>
      <c r="V25" s="287">
        <v>31524</v>
      </c>
      <c r="W25" s="287">
        <v>65050</v>
      </c>
      <c r="X25" s="287">
        <v>39115</v>
      </c>
      <c r="Y25" s="288">
        <v>2267</v>
      </c>
    </row>
    <row r="26" spans="1:31">
      <c r="A26" s="297" t="s">
        <v>256</v>
      </c>
      <c r="B26" s="285">
        <v>326960</v>
      </c>
      <c r="C26" s="285">
        <v>325380</v>
      </c>
      <c r="D26" s="285">
        <v>300</v>
      </c>
      <c r="E26" s="285">
        <v>285</v>
      </c>
      <c r="F26" s="285">
        <v>15</v>
      </c>
      <c r="G26" s="285">
        <v>0</v>
      </c>
      <c r="H26" s="285">
        <v>30536</v>
      </c>
      <c r="I26" s="285">
        <v>0</v>
      </c>
      <c r="J26" s="285">
        <v>13279</v>
      </c>
      <c r="K26" s="285">
        <v>17257</v>
      </c>
      <c r="L26" s="285">
        <v>294544</v>
      </c>
      <c r="M26" s="285">
        <v>6460</v>
      </c>
      <c r="N26" s="285">
        <v>32926</v>
      </c>
      <c r="O26" s="285">
        <v>14530</v>
      </c>
      <c r="P26" s="285">
        <v>9411</v>
      </c>
      <c r="Q26" s="285">
        <v>1792</v>
      </c>
      <c r="R26" s="285">
        <v>14549</v>
      </c>
      <c r="S26" s="285">
        <v>96243</v>
      </c>
      <c r="T26" s="285">
        <v>21999</v>
      </c>
      <c r="U26" s="285">
        <v>10126</v>
      </c>
      <c r="V26" s="287">
        <v>16549</v>
      </c>
      <c r="W26" s="287">
        <v>44877</v>
      </c>
      <c r="X26" s="287">
        <v>25082</v>
      </c>
      <c r="Y26" s="288">
        <v>1580</v>
      </c>
    </row>
    <row r="27" spans="1:31">
      <c r="A27" s="297" t="s">
        <v>257</v>
      </c>
      <c r="B27" s="285">
        <v>480748</v>
      </c>
      <c r="C27" s="285">
        <v>478425</v>
      </c>
      <c r="D27" s="285">
        <v>2585</v>
      </c>
      <c r="E27" s="285">
        <v>2492</v>
      </c>
      <c r="F27" s="285">
        <v>93</v>
      </c>
      <c r="G27" s="285">
        <v>0</v>
      </c>
      <c r="H27" s="285">
        <v>213442</v>
      </c>
      <c r="I27" s="285">
        <v>0</v>
      </c>
      <c r="J27" s="285">
        <v>189184</v>
      </c>
      <c r="K27" s="285">
        <v>24258</v>
      </c>
      <c r="L27" s="285">
        <v>262398</v>
      </c>
      <c r="M27" s="285">
        <v>13090</v>
      </c>
      <c r="N27" s="285">
        <v>29648</v>
      </c>
      <c r="O27" s="285">
        <v>12587</v>
      </c>
      <c r="P27" s="285">
        <v>7872</v>
      </c>
      <c r="Q27" s="285">
        <v>7541</v>
      </c>
      <c r="R27" s="285">
        <v>8933</v>
      </c>
      <c r="S27" s="285">
        <v>62713</v>
      </c>
      <c r="T27" s="285">
        <v>32616</v>
      </c>
      <c r="U27" s="285">
        <v>8855</v>
      </c>
      <c r="V27" s="287">
        <v>26859</v>
      </c>
      <c r="W27" s="287">
        <v>33169</v>
      </c>
      <c r="X27" s="287">
        <v>18515</v>
      </c>
      <c r="Y27" s="288">
        <v>2323</v>
      </c>
    </row>
    <row r="28" spans="1:31">
      <c r="A28" s="302" t="s">
        <v>258</v>
      </c>
      <c r="B28" s="303">
        <v>64023</v>
      </c>
      <c r="C28" s="303">
        <v>63714</v>
      </c>
      <c r="D28" s="303">
        <v>398</v>
      </c>
      <c r="E28" s="303">
        <v>350</v>
      </c>
      <c r="F28" s="303">
        <v>48</v>
      </c>
      <c r="G28" s="303">
        <v>0</v>
      </c>
      <c r="H28" s="303">
        <v>5245</v>
      </c>
      <c r="I28" s="303">
        <v>0</v>
      </c>
      <c r="J28" s="303">
        <v>3403</v>
      </c>
      <c r="K28" s="303">
        <v>1842</v>
      </c>
      <c r="L28" s="303">
        <v>58071</v>
      </c>
      <c r="M28" s="303">
        <v>4438</v>
      </c>
      <c r="N28" s="303">
        <v>7363</v>
      </c>
      <c r="O28" s="303">
        <v>2758</v>
      </c>
      <c r="P28" s="303">
        <v>1202</v>
      </c>
      <c r="Q28" s="303">
        <v>401</v>
      </c>
      <c r="R28" s="303">
        <v>900</v>
      </c>
      <c r="S28" s="303">
        <v>18544</v>
      </c>
      <c r="T28" s="303">
        <v>985</v>
      </c>
      <c r="U28" s="303">
        <v>2500</v>
      </c>
      <c r="V28" s="304">
        <v>4880</v>
      </c>
      <c r="W28" s="304">
        <v>10562</v>
      </c>
      <c r="X28" s="304">
        <v>3538</v>
      </c>
      <c r="Y28" s="305">
        <v>309</v>
      </c>
    </row>
    <row r="29" spans="1:31">
      <c r="A29" s="306" t="s">
        <v>243</v>
      </c>
      <c r="B29" s="285">
        <v>2693044</v>
      </c>
      <c r="C29" s="285">
        <v>2680033</v>
      </c>
      <c r="D29" s="285">
        <v>5571</v>
      </c>
      <c r="E29" s="285">
        <v>3583</v>
      </c>
      <c r="F29" s="285">
        <v>28</v>
      </c>
      <c r="G29" s="285">
        <v>1960</v>
      </c>
      <c r="H29" s="285">
        <v>1060593</v>
      </c>
      <c r="I29" s="285">
        <v>92</v>
      </c>
      <c r="J29" s="285">
        <v>946805</v>
      </c>
      <c r="K29" s="285">
        <v>113696</v>
      </c>
      <c r="L29" s="285">
        <v>1613869</v>
      </c>
      <c r="M29" s="285">
        <v>60907</v>
      </c>
      <c r="N29" s="285">
        <v>247996</v>
      </c>
      <c r="O29" s="285">
        <v>105337</v>
      </c>
      <c r="P29" s="285">
        <v>54392</v>
      </c>
      <c r="Q29" s="285">
        <v>52145</v>
      </c>
      <c r="R29" s="285">
        <v>79366</v>
      </c>
      <c r="S29" s="285">
        <v>396510</v>
      </c>
      <c r="T29" s="285">
        <v>152295</v>
      </c>
      <c r="U29" s="285">
        <v>68606</v>
      </c>
      <c r="V29" s="294">
        <v>90049</v>
      </c>
      <c r="W29" s="287">
        <v>199157</v>
      </c>
      <c r="X29" s="287">
        <v>107109</v>
      </c>
      <c r="Y29" s="288">
        <v>13011</v>
      </c>
    </row>
    <row r="30" spans="1:31">
      <c r="A30" s="297" t="s">
        <v>259</v>
      </c>
      <c r="B30" s="285">
        <v>1086907</v>
      </c>
      <c r="C30" s="285">
        <v>1081656</v>
      </c>
      <c r="D30" s="285">
        <v>2458</v>
      </c>
      <c r="E30" s="285">
        <v>813</v>
      </c>
      <c r="F30" s="285">
        <v>0</v>
      </c>
      <c r="G30" s="285">
        <v>1645</v>
      </c>
      <c r="H30" s="285">
        <v>419107</v>
      </c>
      <c r="I30" s="285">
        <v>0</v>
      </c>
      <c r="J30" s="285">
        <v>372312</v>
      </c>
      <c r="K30" s="285">
        <v>46795</v>
      </c>
      <c r="L30" s="285">
        <v>660091</v>
      </c>
      <c r="M30" s="285">
        <v>21119</v>
      </c>
      <c r="N30" s="285">
        <v>96279</v>
      </c>
      <c r="O30" s="285">
        <v>38732</v>
      </c>
      <c r="P30" s="285">
        <v>25542</v>
      </c>
      <c r="Q30" s="285">
        <v>21901</v>
      </c>
      <c r="R30" s="285">
        <v>38191</v>
      </c>
      <c r="S30" s="285">
        <v>159332</v>
      </c>
      <c r="T30" s="285">
        <v>58059</v>
      </c>
      <c r="U30" s="285">
        <v>27236</v>
      </c>
      <c r="V30" s="287">
        <v>36189</v>
      </c>
      <c r="W30" s="287">
        <v>94607</v>
      </c>
      <c r="X30" s="287">
        <v>42904</v>
      </c>
      <c r="Y30" s="288">
        <v>5251</v>
      </c>
    </row>
    <row r="31" spans="1:31">
      <c r="A31" s="297" t="s">
        <v>260</v>
      </c>
      <c r="B31" s="285">
        <v>803139</v>
      </c>
      <c r="C31" s="285">
        <v>799259</v>
      </c>
      <c r="D31" s="285">
        <v>1498</v>
      </c>
      <c r="E31" s="285">
        <v>1458</v>
      </c>
      <c r="F31" s="285">
        <v>24</v>
      </c>
      <c r="G31" s="285">
        <v>16</v>
      </c>
      <c r="H31" s="285">
        <v>214721</v>
      </c>
      <c r="I31" s="285">
        <v>0</v>
      </c>
      <c r="J31" s="285">
        <v>171555</v>
      </c>
      <c r="K31" s="285">
        <v>43166</v>
      </c>
      <c r="L31" s="285">
        <v>583040</v>
      </c>
      <c r="M31" s="285">
        <v>19102</v>
      </c>
      <c r="N31" s="285">
        <v>90445</v>
      </c>
      <c r="O31" s="285">
        <v>39489</v>
      </c>
      <c r="P31" s="285">
        <v>18989</v>
      </c>
      <c r="Q31" s="285">
        <v>18505</v>
      </c>
      <c r="R31" s="285">
        <v>27693</v>
      </c>
      <c r="S31" s="285">
        <v>149055</v>
      </c>
      <c r="T31" s="285">
        <v>44130</v>
      </c>
      <c r="U31" s="285">
        <v>29757</v>
      </c>
      <c r="V31" s="287">
        <v>32499</v>
      </c>
      <c r="W31" s="287">
        <v>69499</v>
      </c>
      <c r="X31" s="287">
        <v>43877</v>
      </c>
      <c r="Y31" s="288">
        <v>3880</v>
      </c>
    </row>
    <row r="32" spans="1:31">
      <c r="A32" s="297" t="s">
        <v>261</v>
      </c>
      <c r="B32" s="285">
        <v>500400</v>
      </c>
      <c r="C32" s="285">
        <v>497982</v>
      </c>
      <c r="D32" s="285">
        <v>357</v>
      </c>
      <c r="E32" s="285">
        <v>118</v>
      </c>
      <c r="F32" s="285">
        <v>3</v>
      </c>
      <c r="G32" s="285">
        <v>236</v>
      </c>
      <c r="H32" s="285">
        <v>277868</v>
      </c>
      <c r="I32" s="285">
        <v>92</v>
      </c>
      <c r="J32" s="285">
        <v>264357</v>
      </c>
      <c r="K32" s="285">
        <v>13419</v>
      </c>
      <c r="L32" s="285">
        <v>219757</v>
      </c>
      <c r="M32" s="285">
        <v>17987</v>
      </c>
      <c r="N32" s="285">
        <v>19735</v>
      </c>
      <c r="O32" s="285">
        <v>13245</v>
      </c>
      <c r="P32" s="285">
        <v>6586</v>
      </c>
      <c r="Q32" s="285">
        <v>11178</v>
      </c>
      <c r="R32" s="285">
        <v>9824</v>
      </c>
      <c r="S32" s="285">
        <v>50959</v>
      </c>
      <c r="T32" s="285">
        <v>38891</v>
      </c>
      <c r="U32" s="285">
        <v>7429</v>
      </c>
      <c r="V32" s="287">
        <v>11790</v>
      </c>
      <c r="W32" s="287">
        <v>20753</v>
      </c>
      <c r="X32" s="287">
        <v>11380</v>
      </c>
      <c r="Y32" s="288">
        <v>2418</v>
      </c>
    </row>
    <row r="33" spans="1:33">
      <c r="A33" s="297" t="s">
        <v>262</v>
      </c>
      <c r="B33" s="285">
        <v>162053</v>
      </c>
      <c r="C33" s="285">
        <v>161270</v>
      </c>
      <c r="D33" s="285">
        <v>1163</v>
      </c>
      <c r="E33" s="285">
        <v>1162</v>
      </c>
      <c r="F33" s="285">
        <v>1</v>
      </c>
      <c r="G33" s="285">
        <v>0</v>
      </c>
      <c r="H33" s="285">
        <v>68278</v>
      </c>
      <c r="I33" s="285">
        <v>0</v>
      </c>
      <c r="J33" s="285">
        <v>64728</v>
      </c>
      <c r="K33" s="285">
        <v>3550</v>
      </c>
      <c r="L33" s="285">
        <v>91829</v>
      </c>
      <c r="M33" s="285">
        <v>1315</v>
      </c>
      <c r="N33" s="285">
        <v>37385</v>
      </c>
      <c r="O33" s="285">
        <v>7730</v>
      </c>
      <c r="P33" s="285">
        <v>1166</v>
      </c>
      <c r="Q33" s="285">
        <v>481</v>
      </c>
      <c r="R33" s="285">
        <v>2169</v>
      </c>
      <c r="S33" s="285">
        <v>18199</v>
      </c>
      <c r="T33" s="285">
        <v>2882</v>
      </c>
      <c r="U33" s="285">
        <v>1725</v>
      </c>
      <c r="V33" s="287">
        <v>4624</v>
      </c>
      <c r="W33" s="287">
        <v>8898</v>
      </c>
      <c r="X33" s="287">
        <v>5255</v>
      </c>
      <c r="Y33" s="288">
        <v>783</v>
      </c>
    </row>
    <row r="34" spans="1:33">
      <c r="A34" s="297" t="s">
        <v>263</v>
      </c>
      <c r="B34" s="285">
        <v>140545</v>
      </c>
      <c r="C34" s="285">
        <v>139866</v>
      </c>
      <c r="D34" s="285">
        <v>95</v>
      </c>
      <c r="E34" s="285">
        <v>32</v>
      </c>
      <c r="F34" s="285">
        <v>0</v>
      </c>
      <c r="G34" s="285">
        <v>63</v>
      </c>
      <c r="H34" s="285">
        <v>80619</v>
      </c>
      <c r="I34" s="285">
        <v>0</v>
      </c>
      <c r="J34" s="285">
        <v>73853</v>
      </c>
      <c r="K34" s="285">
        <v>6766</v>
      </c>
      <c r="L34" s="285">
        <v>59152</v>
      </c>
      <c r="M34" s="285">
        <v>1384</v>
      </c>
      <c r="N34" s="285">
        <v>4152</v>
      </c>
      <c r="O34" s="285">
        <v>6141</v>
      </c>
      <c r="P34" s="285">
        <v>2109</v>
      </c>
      <c r="Q34" s="285">
        <v>80</v>
      </c>
      <c r="R34" s="285">
        <v>1489</v>
      </c>
      <c r="S34" s="285">
        <v>18965</v>
      </c>
      <c r="T34" s="285">
        <v>8333</v>
      </c>
      <c r="U34" s="285">
        <v>2459</v>
      </c>
      <c r="V34" s="287">
        <v>4947</v>
      </c>
      <c r="W34" s="287">
        <v>5400</v>
      </c>
      <c r="X34" s="287">
        <v>3693</v>
      </c>
      <c r="Y34" s="288">
        <v>679</v>
      </c>
    </row>
    <row r="35" spans="1:33">
      <c r="A35" s="298" t="s">
        <v>244</v>
      </c>
      <c r="B35" s="299">
        <v>1121893</v>
      </c>
      <c r="C35" s="299">
        <v>1116472</v>
      </c>
      <c r="D35" s="299">
        <v>11673</v>
      </c>
      <c r="E35" s="299">
        <v>11209</v>
      </c>
      <c r="F35" s="299">
        <v>462</v>
      </c>
      <c r="G35" s="299">
        <v>2</v>
      </c>
      <c r="H35" s="299">
        <v>463944</v>
      </c>
      <c r="I35" s="299">
        <v>879</v>
      </c>
      <c r="J35" s="299">
        <v>412615</v>
      </c>
      <c r="K35" s="299">
        <v>50450</v>
      </c>
      <c r="L35" s="299">
        <v>640855</v>
      </c>
      <c r="M35" s="299">
        <v>18931</v>
      </c>
      <c r="N35" s="299">
        <v>89993</v>
      </c>
      <c r="O35" s="299">
        <v>66738</v>
      </c>
      <c r="P35" s="299">
        <v>21084</v>
      </c>
      <c r="Q35" s="299">
        <v>3370</v>
      </c>
      <c r="R35" s="299">
        <v>22832</v>
      </c>
      <c r="S35" s="299">
        <v>142625</v>
      </c>
      <c r="T35" s="299">
        <v>39889</v>
      </c>
      <c r="U35" s="299">
        <v>33798</v>
      </c>
      <c r="V35" s="300">
        <v>45343</v>
      </c>
      <c r="W35" s="300">
        <v>81073</v>
      </c>
      <c r="X35" s="300">
        <v>75179</v>
      </c>
      <c r="Y35" s="307">
        <v>5421</v>
      </c>
      <c r="Z35" s="296"/>
      <c r="AA35" s="296"/>
      <c r="AB35" s="296"/>
      <c r="AC35" s="296"/>
      <c r="AD35" s="296"/>
      <c r="AE35" s="296"/>
      <c r="AF35" s="296"/>
      <c r="AG35" s="296"/>
    </row>
    <row r="36" spans="1:33">
      <c r="A36" s="297" t="s">
        <v>264</v>
      </c>
      <c r="B36" s="285">
        <v>127742</v>
      </c>
      <c r="C36" s="285">
        <v>127125</v>
      </c>
      <c r="D36" s="285">
        <v>1054</v>
      </c>
      <c r="E36" s="285">
        <v>985</v>
      </c>
      <c r="F36" s="285">
        <v>67</v>
      </c>
      <c r="G36" s="285">
        <v>2</v>
      </c>
      <c r="H36" s="285">
        <v>33528</v>
      </c>
      <c r="I36" s="285">
        <v>66</v>
      </c>
      <c r="J36" s="285">
        <v>26697</v>
      </c>
      <c r="K36" s="285">
        <v>6765</v>
      </c>
      <c r="L36" s="285">
        <v>92543</v>
      </c>
      <c r="M36" s="285">
        <v>3010</v>
      </c>
      <c r="N36" s="285">
        <v>13306</v>
      </c>
      <c r="O36" s="285">
        <v>8158</v>
      </c>
      <c r="P36" s="285">
        <v>2714</v>
      </c>
      <c r="Q36" s="285">
        <v>749</v>
      </c>
      <c r="R36" s="285">
        <v>5812</v>
      </c>
      <c r="S36" s="285">
        <v>20968</v>
      </c>
      <c r="T36" s="285">
        <v>5472</v>
      </c>
      <c r="U36" s="285">
        <v>4371</v>
      </c>
      <c r="V36" s="287">
        <v>6063</v>
      </c>
      <c r="W36" s="287">
        <v>13466</v>
      </c>
      <c r="X36" s="287">
        <v>8454</v>
      </c>
      <c r="Y36" s="288">
        <v>617</v>
      </c>
    </row>
    <row r="37" spans="1:33">
      <c r="A37" s="297" t="s">
        <v>265</v>
      </c>
      <c r="B37" s="285">
        <v>280571</v>
      </c>
      <c r="C37" s="285">
        <v>279215</v>
      </c>
      <c r="D37" s="285">
        <v>2927</v>
      </c>
      <c r="E37" s="285">
        <v>2879</v>
      </c>
      <c r="F37" s="285">
        <v>48</v>
      </c>
      <c r="G37" s="285">
        <v>0</v>
      </c>
      <c r="H37" s="285">
        <v>80226</v>
      </c>
      <c r="I37" s="285">
        <v>0</v>
      </c>
      <c r="J37" s="285">
        <v>63774</v>
      </c>
      <c r="K37" s="285">
        <v>16452</v>
      </c>
      <c r="L37" s="285">
        <v>196062</v>
      </c>
      <c r="M37" s="285">
        <v>5504</v>
      </c>
      <c r="N37" s="285">
        <v>33214</v>
      </c>
      <c r="O37" s="285">
        <v>15880</v>
      </c>
      <c r="P37" s="285">
        <v>6113</v>
      </c>
      <c r="Q37" s="285">
        <v>455</v>
      </c>
      <c r="R37" s="285">
        <v>6336</v>
      </c>
      <c r="S37" s="285">
        <v>43507</v>
      </c>
      <c r="T37" s="285">
        <v>11463</v>
      </c>
      <c r="U37" s="285">
        <v>6881</v>
      </c>
      <c r="V37" s="287">
        <v>13900</v>
      </c>
      <c r="W37" s="287">
        <v>23563</v>
      </c>
      <c r="X37" s="287">
        <v>29246</v>
      </c>
      <c r="Y37" s="288">
        <v>1356</v>
      </c>
    </row>
    <row r="38" spans="1:33">
      <c r="A38" s="297" t="s">
        <v>266</v>
      </c>
      <c r="B38" s="285">
        <v>219536</v>
      </c>
      <c r="C38" s="285">
        <v>218475</v>
      </c>
      <c r="D38" s="285">
        <v>1709</v>
      </c>
      <c r="E38" s="285">
        <v>1684</v>
      </c>
      <c r="F38" s="285">
        <v>25</v>
      </c>
      <c r="G38" s="285">
        <v>0</v>
      </c>
      <c r="H38" s="285">
        <v>109549</v>
      </c>
      <c r="I38" s="285">
        <v>39</v>
      </c>
      <c r="J38" s="285">
        <v>102221</v>
      </c>
      <c r="K38" s="285">
        <v>7289</v>
      </c>
      <c r="L38" s="285">
        <v>107217</v>
      </c>
      <c r="M38" s="285">
        <v>1986</v>
      </c>
      <c r="N38" s="285">
        <v>12423</v>
      </c>
      <c r="O38" s="285">
        <v>10636</v>
      </c>
      <c r="P38" s="285">
        <v>4896</v>
      </c>
      <c r="Q38" s="285">
        <v>134</v>
      </c>
      <c r="R38" s="285">
        <v>3484</v>
      </c>
      <c r="S38" s="285">
        <v>24760</v>
      </c>
      <c r="T38" s="285">
        <v>7391</v>
      </c>
      <c r="U38" s="285">
        <v>9826</v>
      </c>
      <c r="V38" s="287">
        <v>5955</v>
      </c>
      <c r="W38" s="287">
        <v>15201</v>
      </c>
      <c r="X38" s="287">
        <v>10525</v>
      </c>
      <c r="Y38" s="288">
        <v>1061</v>
      </c>
    </row>
    <row r="39" spans="1:33">
      <c r="A39" s="297" t="s">
        <v>267</v>
      </c>
      <c r="B39" s="285">
        <v>192397</v>
      </c>
      <c r="C39" s="285">
        <v>191467</v>
      </c>
      <c r="D39" s="285">
        <v>1273</v>
      </c>
      <c r="E39" s="285">
        <v>1227</v>
      </c>
      <c r="F39" s="285">
        <v>46</v>
      </c>
      <c r="G39" s="285">
        <v>0</v>
      </c>
      <c r="H39" s="285">
        <v>96606</v>
      </c>
      <c r="I39" s="285">
        <v>0</v>
      </c>
      <c r="J39" s="285">
        <v>89350</v>
      </c>
      <c r="K39" s="285">
        <v>7256</v>
      </c>
      <c r="L39" s="285">
        <v>93588</v>
      </c>
      <c r="M39" s="285">
        <v>1699</v>
      </c>
      <c r="N39" s="285">
        <v>13622</v>
      </c>
      <c r="O39" s="285">
        <v>13986</v>
      </c>
      <c r="P39" s="285">
        <v>2506</v>
      </c>
      <c r="Q39" s="285">
        <v>481</v>
      </c>
      <c r="R39" s="285">
        <v>3691</v>
      </c>
      <c r="S39" s="285">
        <v>23595</v>
      </c>
      <c r="T39" s="285">
        <v>4465</v>
      </c>
      <c r="U39" s="285">
        <v>3999</v>
      </c>
      <c r="V39" s="287">
        <v>6701</v>
      </c>
      <c r="W39" s="287">
        <v>11517</v>
      </c>
      <c r="X39" s="287">
        <v>7326</v>
      </c>
      <c r="Y39" s="288">
        <v>930</v>
      </c>
    </row>
    <row r="40" spans="1:33">
      <c r="A40" s="297" t="s">
        <v>268</v>
      </c>
      <c r="B40" s="285">
        <v>241018</v>
      </c>
      <c r="C40" s="285">
        <v>239854</v>
      </c>
      <c r="D40" s="285">
        <v>2271</v>
      </c>
      <c r="E40" s="285">
        <v>2217</v>
      </c>
      <c r="F40" s="285">
        <v>54</v>
      </c>
      <c r="G40" s="285">
        <v>0</v>
      </c>
      <c r="H40" s="285">
        <v>124588</v>
      </c>
      <c r="I40" s="285">
        <v>774</v>
      </c>
      <c r="J40" s="285">
        <v>115225</v>
      </c>
      <c r="K40" s="285">
        <v>8589</v>
      </c>
      <c r="L40" s="285">
        <v>112995</v>
      </c>
      <c r="M40" s="285">
        <v>5992</v>
      </c>
      <c r="N40" s="285">
        <v>13524</v>
      </c>
      <c r="O40" s="285">
        <v>15740</v>
      </c>
      <c r="P40" s="285">
        <v>4237</v>
      </c>
      <c r="Q40" s="285">
        <v>1096</v>
      </c>
      <c r="R40" s="285">
        <v>2640</v>
      </c>
      <c r="S40" s="285">
        <v>19090</v>
      </c>
      <c r="T40" s="285">
        <v>9456</v>
      </c>
      <c r="U40" s="285">
        <v>7140</v>
      </c>
      <c r="V40" s="287">
        <v>9061</v>
      </c>
      <c r="W40" s="287">
        <v>9887</v>
      </c>
      <c r="X40" s="287">
        <v>15132</v>
      </c>
      <c r="Y40" s="288">
        <v>1164</v>
      </c>
    </row>
    <row r="41" spans="1:33">
      <c r="A41" s="302" t="s">
        <v>269</v>
      </c>
      <c r="B41" s="303">
        <v>60629</v>
      </c>
      <c r="C41" s="303">
        <v>60336</v>
      </c>
      <c r="D41" s="303">
        <v>2439</v>
      </c>
      <c r="E41" s="303">
        <v>2217</v>
      </c>
      <c r="F41" s="303">
        <v>222</v>
      </c>
      <c r="G41" s="303">
        <v>0</v>
      </c>
      <c r="H41" s="303">
        <v>19447</v>
      </c>
      <c r="I41" s="303">
        <v>0</v>
      </c>
      <c r="J41" s="303">
        <v>15348</v>
      </c>
      <c r="K41" s="303">
        <v>4099</v>
      </c>
      <c r="L41" s="303">
        <v>38450</v>
      </c>
      <c r="M41" s="303">
        <v>740</v>
      </c>
      <c r="N41" s="303">
        <v>3904</v>
      </c>
      <c r="O41" s="303">
        <v>2338</v>
      </c>
      <c r="P41" s="303">
        <v>618</v>
      </c>
      <c r="Q41" s="303">
        <v>455</v>
      </c>
      <c r="R41" s="303">
        <v>869</v>
      </c>
      <c r="S41" s="303">
        <v>10705</v>
      </c>
      <c r="T41" s="303">
        <v>1642</v>
      </c>
      <c r="U41" s="303">
        <v>1581</v>
      </c>
      <c r="V41" s="304">
        <v>3663</v>
      </c>
      <c r="W41" s="304">
        <v>7439</v>
      </c>
      <c r="X41" s="304">
        <v>4496</v>
      </c>
      <c r="Y41" s="305">
        <v>293</v>
      </c>
    </row>
    <row r="42" spans="1:33">
      <c r="A42" s="306" t="s">
        <v>270</v>
      </c>
      <c r="B42" s="285">
        <v>2598390</v>
      </c>
      <c r="C42" s="285">
        <v>2585836</v>
      </c>
      <c r="D42" s="285">
        <v>13475</v>
      </c>
      <c r="E42" s="285">
        <v>5333</v>
      </c>
      <c r="F42" s="285">
        <v>601</v>
      </c>
      <c r="G42" s="285">
        <v>7541</v>
      </c>
      <c r="H42" s="285">
        <v>827424</v>
      </c>
      <c r="I42" s="285">
        <v>1863</v>
      </c>
      <c r="J42" s="285">
        <v>685452</v>
      </c>
      <c r="K42" s="285">
        <v>140109</v>
      </c>
      <c r="L42" s="285">
        <v>1744937</v>
      </c>
      <c r="M42" s="285">
        <v>211745</v>
      </c>
      <c r="N42" s="285">
        <v>273297</v>
      </c>
      <c r="O42" s="285">
        <v>141673</v>
      </c>
      <c r="P42" s="285">
        <v>52881</v>
      </c>
      <c r="Q42" s="285">
        <v>63162</v>
      </c>
      <c r="R42" s="285">
        <v>98642</v>
      </c>
      <c r="S42" s="285">
        <v>301420</v>
      </c>
      <c r="T42" s="285">
        <v>167135</v>
      </c>
      <c r="U42" s="285">
        <v>63141</v>
      </c>
      <c r="V42" s="294">
        <v>91339</v>
      </c>
      <c r="W42" s="294">
        <v>164572</v>
      </c>
      <c r="X42" s="287">
        <v>115930</v>
      </c>
      <c r="Y42" s="288">
        <v>12554</v>
      </c>
    </row>
    <row r="43" spans="1:33">
      <c r="A43" s="297" t="s">
        <v>271</v>
      </c>
      <c r="B43" s="285">
        <v>2376909</v>
      </c>
      <c r="C43" s="285">
        <v>2365425</v>
      </c>
      <c r="D43" s="285">
        <v>11759</v>
      </c>
      <c r="E43" s="285">
        <v>3972</v>
      </c>
      <c r="F43" s="285">
        <v>247</v>
      </c>
      <c r="G43" s="285">
        <v>7540</v>
      </c>
      <c r="H43" s="285">
        <v>707907</v>
      </c>
      <c r="I43" s="285">
        <v>1522</v>
      </c>
      <c r="J43" s="285">
        <v>570305</v>
      </c>
      <c r="K43" s="285">
        <v>136080</v>
      </c>
      <c r="L43" s="285">
        <v>1645759</v>
      </c>
      <c r="M43" s="285">
        <v>203683</v>
      </c>
      <c r="N43" s="285">
        <v>259167</v>
      </c>
      <c r="O43" s="285">
        <v>130157</v>
      </c>
      <c r="P43" s="285">
        <v>50457</v>
      </c>
      <c r="Q43" s="285">
        <v>62841</v>
      </c>
      <c r="R43" s="285">
        <v>94910</v>
      </c>
      <c r="S43" s="285">
        <v>278257</v>
      </c>
      <c r="T43" s="285">
        <v>162706</v>
      </c>
      <c r="U43" s="285">
        <v>57892</v>
      </c>
      <c r="V43" s="287">
        <v>84967</v>
      </c>
      <c r="W43" s="287">
        <v>154941</v>
      </c>
      <c r="X43" s="287">
        <v>105781</v>
      </c>
      <c r="Y43" s="288">
        <v>11484</v>
      </c>
    </row>
    <row r="44" spans="1:33">
      <c r="A44" s="297" t="s">
        <v>272</v>
      </c>
      <c r="B44" s="285">
        <v>32141</v>
      </c>
      <c r="C44" s="285">
        <v>31986</v>
      </c>
      <c r="D44" s="285">
        <v>609</v>
      </c>
      <c r="E44" s="285">
        <v>554</v>
      </c>
      <c r="F44" s="285">
        <v>55</v>
      </c>
      <c r="G44" s="285">
        <v>0</v>
      </c>
      <c r="H44" s="285">
        <v>12701</v>
      </c>
      <c r="I44" s="285">
        <v>79</v>
      </c>
      <c r="J44" s="285">
        <v>11573</v>
      </c>
      <c r="K44" s="285">
        <v>1049</v>
      </c>
      <c r="L44" s="285">
        <v>18676</v>
      </c>
      <c r="M44" s="285">
        <v>448</v>
      </c>
      <c r="N44" s="285">
        <v>1648</v>
      </c>
      <c r="O44" s="285">
        <v>1638</v>
      </c>
      <c r="P44" s="285">
        <v>306</v>
      </c>
      <c r="Q44" s="285">
        <v>27</v>
      </c>
      <c r="R44" s="285">
        <v>252</v>
      </c>
      <c r="S44" s="285">
        <v>7090</v>
      </c>
      <c r="T44" s="285">
        <v>533</v>
      </c>
      <c r="U44" s="285">
        <v>1013</v>
      </c>
      <c r="V44" s="287">
        <v>1580</v>
      </c>
      <c r="W44" s="287">
        <v>1797</v>
      </c>
      <c r="X44" s="287">
        <v>2344</v>
      </c>
      <c r="Y44" s="288">
        <v>155</v>
      </c>
    </row>
    <row r="45" spans="1:33">
      <c r="A45" s="297" t="s">
        <v>273</v>
      </c>
      <c r="B45" s="285">
        <v>157231</v>
      </c>
      <c r="C45" s="285">
        <v>156471</v>
      </c>
      <c r="D45" s="285">
        <v>410</v>
      </c>
      <c r="E45" s="285">
        <v>393</v>
      </c>
      <c r="F45" s="285">
        <v>17</v>
      </c>
      <c r="G45" s="285">
        <v>0</v>
      </c>
      <c r="H45" s="285">
        <v>101157</v>
      </c>
      <c r="I45" s="285">
        <v>0</v>
      </c>
      <c r="J45" s="285">
        <v>98790</v>
      </c>
      <c r="K45" s="285">
        <v>2367</v>
      </c>
      <c r="L45" s="285">
        <v>54904</v>
      </c>
      <c r="M45" s="285">
        <v>2928</v>
      </c>
      <c r="N45" s="285">
        <v>10336</v>
      </c>
      <c r="O45" s="285">
        <v>8092</v>
      </c>
      <c r="P45" s="285">
        <v>1611</v>
      </c>
      <c r="Q45" s="285">
        <v>27</v>
      </c>
      <c r="R45" s="285">
        <v>3000</v>
      </c>
      <c r="S45" s="285">
        <v>9713</v>
      </c>
      <c r="T45" s="285">
        <v>3378</v>
      </c>
      <c r="U45" s="285">
        <v>2934</v>
      </c>
      <c r="V45" s="287">
        <v>3105</v>
      </c>
      <c r="W45" s="287">
        <v>4687</v>
      </c>
      <c r="X45" s="287">
        <v>5093</v>
      </c>
      <c r="Y45" s="288">
        <v>760</v>
      </c>
    </row>
    <row r="46" spans="1:33">
      <c r="A46" s="297" t="s">
        <v>274</v>
      </c>
      <c r="B46" s="285">
        <v>32109</v>
      </c>
      <c r="C46" s="285">
        <v>31954</v>
      </c>
      <c r="D46" s="285">
        <v>697</v>
      </c>
      <c r="E46" s="285">
        <v>414</v>
      </c>
      <c r="F46" s="285">
        <v>282</v>
      </c>
      <c r="G46" s="285">
        <v>1</v>
      </c>
      <c r="H46" s="285">
        <v>5659</v>
      </c>
      <c r="I46" s="285">
        <v>262</v>
      </c>
      <c r="J46" s="285">
        <v>4784</v>
      </c>
      <c r="K46" s="285">
        <v>613</v>
      </c>
      <c r="L46" s="285">
        <v>25598</v>
      </c>
      <c r="M46" s="285">
        <v>4686</v>
      </c>
      <c r="N46" s="285">
        <v>2146</v>
      </c>
      <c r="O46" s="285">
        <v>1786</v>
      </c>
      <c r="P46" s="285">
        <v>507</v>
      </c>
      <c r="Q46" s="285">
        <v>267</v>
      </c>
      <c r="R46" s="285">
        <v>480</v>
      </c>
      <c r="S46" s="285">
        <v>6360</v>
      </c>
      <c r="T46" s="285">
        <v>518</v>
      </c>
      <c r="U46" s="285">
        <v>1302</v>
      </c>
      <c r="V46" s="287">
        <v>1687</v>
      </c>
      <c r="W46" s="287">
        <v>3147</v>
      </c>
      <c r="X46" s="287">
        <v>2712</v>
      </c>
      <c r="Y46" s="288">
        <v>155</v>
      </c>
    </row>
    <row r="47" spans="1:33">
      <c r="A47" s="298" t="s">
        <v>246</v>
      </c>
      <c r="B47" s="299">
        <v>982080</v>
      </c>
      <c r="C47" s="299">
        <v>977335</v>
      </c>
      <c r="D47" s="299">
        <v>16814</v>
      </c>
      <c r="E47" s="299">
        <v>13993</v>
      </c>
      <c r="F47" s="299">
        <v>1687</v>
      </c>
      <c r="G47" s="299">
        <v>1134</v>
      </c>
      <c r="H47" s="299">
        <v>323132</v>
      </c>
      <c r="I47" s="299">
        <v>79</v>
      </c>
      <c r="J47" s="299">
        <v>293493</v>
      </c>
      <c r="K47" s="299">
        <v>29560</v>
      </c>
      <c r="L47" s="299">
        <v>637389</v>
      </c>
      <c r="M47" s="299">
        <v>86792</v>
      </c>
      <c r="N47" s="299">
        <v>76899</v>
      </c>
      <c r="O47" s="299">
        <v>44774</v>
      </c>
      <c r="P47" s="299">
        <v>17379</v>
      </c>
      <c r="Q47" s="299">
        <v>4092</v>
      </c>
      <c r="R47" s="299">
        <v>21215</v>
      </c>
      <c r="S47" s="299">
        <v>142804</v>
      </c>
      <c r="T47" s="299">
        <v>41575</v>
      </c>
      <c r="U47" s="299">
        <v>29800</v>
      </c>
      <c r="V47" s="300">
        <v>41560</v>
      </c>
      <c r="W47" s="300">
        <v>78811</v>
      </c>
      <c r="X47" s="300">
        <v>51688</v>
      </c>
      <c r="Y47" s="301">
        <v>4745</v>
      </c>
    </row>
    <row r="48" spans="1:33">
      <c r="A48" s="297" t="s">
        <v>275</v>
      </c>
      <c r="B48" s="285">
        <v>137228</v>
      </c>
      <c r="C48" s="285">
        <v>136565</v>
      </c>
      <c r="D48" s="285">
        <v>319</v>
      </c>
      <c r="E48" s="285">
        <v>248</v>
      </c>
      <c r="F48" s="285">
        <v>45</v>
      </c>
      <c r="G48" s="285">
        <v>26</v>
      </c>
      <c r="H48" s="285">
        <v>22284</v>
      </c>
      <c r="I48" s="285">
        <v>66</v>
      </c>
      <c r="J48" s="285">
        <v>18852</v>
      </c>
      <c r="K48" s="285">
        <v>3366</v>
      </c>
      <c r="L48" s="285">
        <v>113962</v>
      </c>
      <c r="M48" s="285">
        <v>39674</v>
      </c>
      <c r="N48" s="285">
        <v>11730</v>
      </c>
      <c r="O48" s="285">
        <v>5524</v>
      </c>
      <c r="P48" s="285">
        <v>2128</v>
      </c>
      <c r="Q48" s="285">
        <v>829</v>
      </c>
      <c r="R48" s="285">
        <v>3060</v>
      </c>
      <c r="S48" s="285">
        <v>17485</v>
      </c>
      <c r="T48" s="285">
        <v>6545</v>
      </c>
      <c r="U48" s="285">
        <v>3658</v>
      </c>
      <c r="V48" s="287">
        <v>4665</v>
      </c>
      <c r="W48" s="287">
        <v>11574</v>
      </c>
      <c r="X48" s="287">
        <v>7090</v>
      </c>
      <c r="Y48" s="288">
        <v>663</v>
      </c>
    </row>
    <row r="49" spans="1:35">
      <c r="A49" s="297" t="s">
        <v>276</v>
      </c>
      <c r="B49" s="285">
        <v>236602</v>
      </c>
      <c r="C49" s="285">
        <v>235459</v>
      </c>
      <c r="D49" s="285">
        <v>4180</v>
      </c>
      <c r="E49" s="285">
        <v>3988</v>
      </c>
      <c r="F49" s="285">
        <v>54</v>
      </c>
      <c r="G49" s="285">
        <v>138</v>
      </c>
      <c r="H49" s="285">
        <v>96922</v>
      </c>
      <c r="I49" s="285">
        <v>13</v>
      </c>
      <c r="J49" s="285">
        <v>89333</v>
      </c>
      <c r="K49" s="285">
        <v>7576</v>
      </c>
      <c r="L49" s="285">
        <v>134357</v>
      </c>
      <c r="M49" s="285">
        <v>34497</v>
      </c>
      <c r="N49" s="285">
        <v>11945</v>
      </c>
      <c r="O49" s="285">
        <v>6709</v>
      </c>
      <c r="P49" s="285">
        <v>4595</v>
      </c>
      <c r="Q49" s="285">
        <v>214</v>
      </c>
      <c r="R49" s="285">
        <v>4412</v>
      </c>
      <c r="S49" s="285">
        <v>26588</v>
      </c>
      <c r="T49" s="285">
        <v>8887</v>
      </c>
      <c r="U49" s="285">
        <v>3968</v>
      </c>
      <c r="V49" s="287">
        <v>7031</v>
      </c>
      <c r="W49" s="287">
        <v>16062</v>
      </c>
      <c r="X49" s="287">
        <v>9449</v>
      </c>
      <c r="Y49" s="288">
        <v>1143</v>
      </c>
    </row>
    <row r="50" spans="1:35">
      <c r="A50" s="297" t="s">
        <v>277</v>
      </c>
      <c r="B50" s="285">
        <v>112257</v>
      </c>
      <c r="C50" s="285">
        <v>111715</v>
      </c>
      <c r="D50" s="285">
        <v>2551</v>
      </c>
      <c r="E50" s="285">
        <v>1362</v>
      </c>
      <c r="F50" s="285">
        <v>1181</v>
      </c>
      <c r="G50" s="285">
        <v>8</v>
      </c>
      <c r="H50" s="285">
        <v>26163</v>
      </c>
      <c r="I50" s="285">
        <v>0</v>
      </c>
      <c r="J50" s="285">
        <v>22497</v>
      </c>
      <c r="K50" s="285">
        <v>3666</v>
      </c>
      <c r="L50" s="285">
        <v>83001</v>
      </c>
      <c r="M50" s="285">
        <v>4777</v>
      </c>
      <c r="N50" s="285">
        <v>9542</v>
      </c>
      <c r="O50" s="285">
        <v>5367</v>
      </c>
      <c r="P50" s="285">
        <v>1992</v>
      </c>
      <c r="Q50" s="285">
        <v>481</v>
      </c>
      <c r="R50" s="285">
        <v>4198</v>
      </c>
      <c r="S50" s="285">
        <v>20311</v>
      </c>
      <c r="T50" s="285">
        <v>5618</v>
      </c>
      <c r="U50" s="285">
        <v>5683</v>
      </c>
      <c r="V50" s="287">
        <v>6426</v>
      </c>
      <c r="W50" s="287">
        <v>10690</v>
      </c>
      <c r="X50" s="287">
        <v>7916</v>
      </c>
      <c r="Y50" s="288">
        <v>542</v>
      </c>
    </row>
    <row r="51" spans="1:35">
      <c r="A51" s="297" t="s">
        <v>278</v>
      </c>
      <c r="B51" s="285">
        <v>315463</v>
      </c>
      <c r="C51" s="285">
        <v>313939</v>
      </c>
      <c r="D51" s="285">
        <v>3223</v>
      </c>
      <c r="E51" s="285">
        <v>2169</v>
      </c>
      <c r="F51" s="285">
        <v>96</v>
      </c>
      <c r="G51" s="285">
        <v>958</v>
      </c>
      <c r="H51" s="285">
        <v>149936</v>
      </c>
      <c r="I51" s="285">
        <v>0</v>
      </c>
      <c r="J51" s="285">
        <v>141930</v>
      </c>
      <c r="K51" s="285">
        <v>8006</v>
      </c>
      <c r="L51" s="285">
        <v>160780</v>
      </c>
      <c r="M51" s="285">
        <v>4535</v>
      </c>
      <c r="N51" s="285">
        <v>21592</v>
      </c>
      <c r="O51" s="285">
        <v>15410</v>
      </c>
      <c r="P51" s="285">
        <v>4563</v>
      </c>
      <c r="Q51" s="285">
        <v>1685</v>
      </c>
      <c r="R51" s="285">
        <v>5480</v>
      </c>
      <c r="S51" s="285">
        <v>41078</v>
      </c>
      <c r="T51" s="285">
        <v>8369</v>
      </c>
      <c r="U51" s="285">
        <v>8400</v>
      </c>
      <c r="V51" s="287">
        <v>13779</v>
      </c>
      <c r="W51" s="287">
        <v>22512</v>
      </c>
      <c r="X51" s="287">
        <v>13377</v>
      </c>
      <c r="Y51" s="288">
        <v>1524</v>
      </c>
    </row>
    <row r="52" spans="1:35">
      <c r="A52" s="297" t="s">
        <v>279</v>
      </c>
      <c r="B52" s="285">
        <v>75746</v>
      </c>
      <c r="C52" s="285">
        <v>75380</v>
      </c>
      <c r="D52" s="285">
        <v>171</v>
      </c>
      <c r="E52" s="285">
        <v>167</v>
      </c>
      <c r="F52" s="285">
        <v>4</v>
      </c>
      <c r="G52" s="285">
        <v>0</v>
      </c>
      <c r="H52" s="285">
        <v>2336</v>
      </c>
      <c r="I52" s="285">
        <v>0</v>
      </c>
      <c r="J52" s="285">
        <v>-2754</v>
      </c>
      <c r="K52" s="285">
        <v>5090</v>
      </c>
      <c r="L52" s="285">
        <v>72873</v>
      </c>
      <c r="M52" s="285">
        <v>1333</v>
      </c>
      <c r="N52" s="285">
        <v>16276</v>
      </c>
      <c r="O52" s="285">
        <v>8710</v>
      </c>
      <c r="P52" s="285">
        <v>2594</v>
      </c>
      <c r="Q52" s="285">
        <v>749</v>
      </c>
      <c r="R52" s="285">
        <v>2218</v>
      </c>
      <c r="S52" s="285">
        <v>18371</v>
      </c>
      <c r="T52" s="285">
        <v>4860</v>
      </c>
      <c r="U52" s="285">
        <v>1736</v>
      </c>
      <c r="V52" s="287">
        <v>3623</v>
      </c>
      <c r="W52" s="287">
        <v>5571</v>
      </c>
      <c r="X52" s="287">
        <v>6832</v>
      </c>
      <c r="Y52" s="288">
        <v>366</v>
      </c>
    </row>
    <row r="53" spans="1:35">
      <c r="A53" s="297" t="s">
        <v>280</v>
      </c>
      <c r="B53" s="285">
        <v>50627</v>
      </c>
      <c r="C53" s="285">
        <v>50382</v>
      </c>
      <c r="D53" s="285">
        <v>4531</v>
      </c>
      <c r="E53" s="285">
        <v>4445</v>
      </c>
      <c r="F53" s="285">
        <v>83</v>
      </c>
      <c r="G53" s="285">
        <v>3</v>
      </c>
      <c r="H53" s="285">
        <v>13214</v>
      </c>
      <c r="I53" s="285">
        <v>0</v>
      </c>
      <c r="J53" s="285">
        <v>12248</v>
      </c>
      <c r="K53" s="285">
        <v>966</v>
      </c>
      <c r="L53" s="285">
        <v>32637</v>
      </c>
      <c r="M53" s="285">
        <v>1285</v>
      </c>
      <c r="N53" s="285">
        <v>2550</v>
      </c>
      <c r="O53" s="285">
        <v>1515</v>
      </c>
      <c r="P53" s="285">
        <v>584</v>
      </c>
      <c r="Q53" s="285">
        <v>0</v>
      </c>
      <c r="R53" s="285">
        <v>724</v>
      </c>
      <c r="S53" s="285">
        <v>9489</v>
      </c>
      <c r="T53" s="285">
        <v>2320</v>
      </c>
      <c r="U53" s="285">
        <v>3317</v>
      </c>
      <c r="V53" s="287">
        <v>3421</v>
      </c>
      <c r="W53" s="287">
        <v>4587</v>
      </c>
      <c r="X53" s="287">
        <v>2845</v>
      </c>
      <c r="Y53" s="288">
        <v>245</v>
      </c>
    </row>
    <row r="54" spans="1:35">
      <c r="A54" s="302" t="s">
        <v>281</v>
      </c>
      <c r="B54" s="303">
        <v>54157</v>
      </c>
      <c r="C54" s="303">
        <v>53895</v>
      </c>
      <c r="D54" s="303">
        <v>1839</v>
      </c>
      <c r="E54" s="303">
        <v>1614</v>
      </c>
      <c r="F54" s="303">
        <v>224</v>
      </c>
      <c r="G54" s="303">
        <v>1</v>
      </c>
      <c r="H54" s="303">
        <v>12277</v>
      </c>
      <c r="I54" s="303">
        <v>0</v>
      </c>
      <c r="J54" s="303">
        <v>11387</v>
      </c>
      <c r="K54" s="303">
        <v>890</v>
      </c>
      <c r="L54" s="303">
        <v>39779</v>
      </c>
      <c r="M54" s="303">
        <v>691</v>
      </c>
      <c r="N54" s="303">
        <v>3264</v>
      </c>
      <c r="O54" s="303">
        <v>1539</v>
      </c>
      <c r="P54" s="303">
        <v>923</v>
      </c>
      <c r="Q54" s="303">
        <v>134</v>
      </c>
      <c r="R54" s="303">
        <v>1123</v>
      </c>
      <c r="S54" s="303">
        <v>9482</v>
      </c>
      <c r="T54" s="303">
        <v>4976</v>
      </c>
      <c r="U54" s="303">
        <v>3038</v>
      </c>
      <c r="V54" s="304">
        <v>2615</v>
      </c>
      <c r="W54" s="304">
        <v>7815</v>
      </c>
      <c r="X54" s="304">
        <v>4179</v>
      </c>
      <c r="Y54" s="305">
        <v>262</v>
      </c>
    </row>
    <row r="55" spans="1:35">
      <c r="A55" s="306" t="s">
        <v>247</v>
      </c>
      <c r="B55" s="285">
        <v>618097</v>
      </c>
      <c r="C55" s="285">
        <v>615110</v>
      </c>
      <c r="D55" s="285">
        <v>21550</v>
      </c>
      <c r="E55" s="285">
        <v>13708</v>
      </c>
      <c r="F55" s="285">
        <v>1552</v>
      </c>
      <c r="G55" s="285">
        <v>6290</v>
      </c>
      <c r="H55" s="285">
        <v>125650</v>
      </c>
      <c r="I55" s="285">
        <v>341</v>
      </c>
      <c r="J55" s="285">
        <v>106744</v>
      </c>
      <c r="K55" s="285">
        <v>18565</v>
      </c>
      <c r="L55" s="285">
        <v>467910</v>
      </c>
      <c r="M55" s="285">
        <v>72733</v>
      </c>
      <c r="N55" s="285">
        <v>57337</v>
      </c>
      <c r="O55" s="285">
        <v>25733</v>
      </c>
      <c r="P55" s="285">
        <v>21094</v>
      </c>
      <c r="Q55" s="285">
        <v>8236</v>
      </c>
      <c r="R55" s="285">
        <v>25939</v>
      </c>
      <c r="S55" s="285">
        <v>91237</v>
      </c>
      <c r="T55" s="285">
        <v>25729</v>
      </c>
      <c r="U55" s="285">
        <v>25190</v>
      </c>
      <c r="V55" s="294">
        <v>25246</v>
      </c>
      <c r="W55" s="294">
        <v>50476</v>
      </c>
      <c r="X55" s="294">
        <v>38960</v>
      </c>
      <c r="Y55" s="295">
        <v>2987</v>
      </c>
      <c r="Z55" s="296"/>
      <c r="AA55" s="296"/>
      <c r="AB55" s="296"/>
      <c r="AC55" s="296"/>
      <c r="AD55" s="296"/>
      <c r="AE55" s="296"/>
      <c r="AF55" s="296"/>
      <c r="AG55" s="296"/>
      <c r="AH55" s="296"/>
      <c r="AI55" s="296"/>
    </row>
    <row r="56" spans="1:35">
      <c r="A56" s="297" t="s">
        <v>282</v>
      </c>
      <c r="B56" s="285">
        <v>293695</v>
      </c>
      <c r="C56" s="285">
        <v>292276</v>
      </c>
      <c r="D56" s="285">
        <v>8796</v>
      </c>
      <c r="E56" s="285">
        <v>7039</v>
      </c>
      <c r="F56" s="285">
        <v>412</v>
      </c>
      <c r="G56" s="285">
        <v>1345</v>
      </c>
      <c r="H56" s="285">
        <v>63308</v>
      </c>
      <c r="I56" s="285">
        <v>0</v>
      </c>
      <c r="J56" s="285">
        <v>54044</v>
      </c>
      <c r="K56" s="285">
        <v>9264</v>
      </c>
      <c r="L56" s="285">
        <v>220172</v>
      </c>
      <c r="M56" s="285">
        <v>16594</v>
      </c>
      <c r="N56" s="285">
        <v>29760</v>
      </c>
      <c r="O56" s="285">
        <v>11385</v>
      </c>
      <c r="P56" s="285">
        <v>12317</v>
      </c>
      <c r="Q56" s="285">
        <v>6418</v>
      </c>
      <c r="R56" s="285">
        <v>17843</v>
      </c>
      <c r="S56" s="285">
        <v>42549</v>
      </c>
      <c r="T56" s="285">
        <v>14608</v>
      </c>
      <c r="U56" s="285">
        <v>12884</v>
      </c>
      <c r="V56" s="287">
        <v>13147</v>
      </c>
      <c r="W56" s="287">
        <v>24204</v>
      </c>
      <c r="X56" s="287">
        <v>18463</v>
      </c>
      <c r="Y56" s="288">
        <v>1419</v>
      </c>
    </row>
    <row r="57" spans="1:35">
      <c r="A57" s="297" t="s">
        <v>283</v>
      </c>
      <c r="B57" s="285">
        <v>78569</v>
      </c>
      <c r="C57" s="285">
        <v>78189</v>
      </c>
      <c r="D57" s="285">
        <v>2416</v>
      </c>
      <c r="E57" s="285">
        <v>2072</v>
      </c>
      <c r="F57" s="285">
        <v>340</v>
      </c>
      <c r="G57" s="285">
        <v>4</v>
      </c>
      <c r="H57" s="285">
        <v>13853</v>
      </c>
      <c r="I57" s="285">
        <v>236</v>
      </c>
      <c r="J57" s="285">
        <v>11190</v>
      </c>
      <c r="K57" s="285">
        <v>2427</v>
      </c>
      <c r="L57" s="285">
        <v>61920</v>
      </c>
      <c r="M57" s="285">
        <v>2992</v>
      </c>
      <c r="N57" s="285">
        <v>9170</v>
      </c>
      <c r="O57" s="285">
        <v>5647</v>
      </c>
      <c r="P57" s="285">
        <v>2023</v>
      </c>
      <c r="Q57" s="285">
        <v>481</v>
      </c>
      <c r="R57" s="285">
        <v>1934</v>
      </c>
      <c r="S57" s="285">
        <v>13261</v>
      </c>
      <c r="T57" s="285">
        <v>3371</v>
      </c>
      <c r="U57" s="285">
        <v>4081</v>
      </c>
      <c r="V57" s="287">
        <v>4087</v>
      </c>
      <c r="W57" s="287">
        <v>9559</v>
      </c>
      <c r="X57" s="287">
        <v>5314</v>
      </c>
      <c r="Y57" s="288">
        <v>380</v>
      </c>
    </row>
    <row r="58" spans="1:35">
      <c r="A58" s="297" t="s">
        <v>284</v>
      </c>
      <c r="B58" s="285">
        <v>156300</v>
      </c>
      <c r="C58" s="285">
        <v>155545</v>
      </c>
      <c r="D58" s="285">
        <v>2781</v>
      </c>
      <c r="E58" s="285">
        <v>2449</v>
      </c>
      <c r="F58" s="285">
        <v>330</v>
      </c>
      <c r="G58" s="285">
        <v>2</v>
      </c>
      <c r="H58" s="285">
        <v>37025</v>
      </c>
      <c r="I58" s="285">
        <v>13</v>
      </c>
      <c r="J58" s="285">
        <v>32342</v>
      </c>
      <c r="K58" s="285">
        <v>4670</v>
      </c>
      <c r="L58" s="285">
        <v>115739</v>
      </c>
      <c r="M58" s="285">
        <v>49389</v>
      </c>
      <c r="N58" s="285">
        <v>12655</v>
      </c>
      <c r="O58" s="285">
        <v>5935</v>
      </c>
      <c r="P58" s="285">
        <v>2091</v>
      </c>
      <c r="Q58" s="285">
        <v>535</v>
      </c>
      <c r="R58" s="285">
        <v>3197</v>
      </c>
      <c r="S58" s="285">
        <v>16899</v>
      </c>
      <c r="T58" s="285">
        <v>4225</v>
      </c>
      <c r="U58" s="285">
        <v>1963</v>
      </c>
      <c r="V58" s="287">
        <v>2507</v>
      </c>
      <c r="W58" s="287">
        <v>8442</v>
      </c>
      <c r="X58" s="287">
        <v>7901</v>
      </c>
      <c r="Y58" s="288">
        <v>755</v>
      </c>
    </row>
    <row r="59" spans="1:35">
      <c r="A59" s="297" t="s">
        <v>285</v>
      </c>
      <c r="B59" s="285">
        <v>51313</v>
      </c>
      <c r="C59" s="285">
        <v>51065</v>
      </c>
      <c r="D59" s="285">
        <v>4096</v>
      </c>
      <c r="E59" s="285">
        <v>1222</v>
      </c>
      <c r="F59" s="285">
        <v>309</v>
      </c>
      <c r="G59" s="285">
        <v>2565</v>
      </c>
      <c r="H59" s="285">
        <v>7862</v>
      </c>
      <c r="I59" s="285">
        <v>92</v>
      </c>
      <c r="J59" s="285">
        <v>7158</v>
      </c>
      <c r="K59" s="285">
        <v>612</v>
      </c>
      <c r="L59" s="285">
        <v>39107</v>
      </c>
      <c r="M59" s="285">
        <v>3164</v>
      </c>
      <c r="N59" s="285">
        <v>3108</v>
      </c>
      <c r="O59" s="285">
        <v>1243</v>
      </c>
      <c r="P59" s="285">
        <v>2637</v>
      </c>
      <c r="Q59" s="285">
        <v>401</v>
      </c>
      <c r="R59" s="285">
        <v>1608</v>
      </c>
      <c r="S59" s="285">
        <v>10246</v>
      </c>
      <c r="T59" s="285">
        <v>1197</v>
      </c>
      <c r="U59" s="285">
        <v>3224</v>
      </c>
      <c r="V59" s="287">
        <v>3683</v>
      </c>
      <c r="W59" s="287">
        <v>4454</v>
      </c>
      <c r="X59" s="287">
        <v>4142</v>
      </c>
      <c r="Y59" s="288">
        <v>248</v>
      </c>
    </row>
    <row r="60" spans="1:35">
      <c r="A60" s="297" t="s">
        <v>286</v>
      </c>
      <c r="B60" s="285">
        <v>38220</v>
      </c>
      <c r="C60" s="285">
        <v>38035</v>
      </c>
      <c r="D60" s="285">
        <v>3461</v>
      </c>
      <c r="E60" s="285">
        <v>926</v>
      </c>
      <c r="F60" s="285">
        <v>161</v>
      </c>
      <c r="G60" s="285">
        <v>2374</v>
      </c>
      <c r="H60" s="285">
        <v>3602</v>
      </c>
      <c r="I60" s="285">
        <v>0</v>
      </c>
      <c r="J60" s="285">
        <v>2010</v>
      </c>
      <c r="K60" s="285">
        <v>1592</v>
      </c>
      <c r="L60" s="285">
        <v>30972</v>
      </c>
      <c r="M60" s="285">
        <v>594</v>
      </c>
      <c r="N60" s="285">
        <v>2644</v>
      </c>
      <c r="O60" s="285">
        <v>1523</v>
      </c>
      <c r="P60" s="285">
        <v>2026</v>
      </c>
      <c r="Q60" s="285">
        <v>401</v>
      </c>
      <c r="R60" s="285">
        <v>1357</v>
      </c>
      <c r="S60" s="285">
        <v>8282</v>
      </c>
      <c r="T60" s="285">
        <v>2328</v>
      </c>
      <c r="U60" s="285">
        <v>3038</v>
      </c>
      <c r="V60" s="287">
        <v>1822</v>
      </c>
      <c r="W60" s="287">
        <v>3817</v>
      </c>
      <c r="X60" s="287">
        <v>3140</v>
      </c>
      <c r="Y60" s="288">
        <v>185</v>
      </c>
    </row>
    <row r="61" spans="1:35">
      <c r="A61" s="298" t="s">
        <v>248</v>
      </c>
      <c r="B61" s="299">
        <v>382076</v>
      </c>
      <c r="C61" s="299">
        <v>380230</v>
      </c>
      <c r="D61" s="299">
        <v>8093</v>
      </c>
      <c r="E61" s="299">
        <v>7437</v>
      </c>
      <c r="F61" s="299">
        <v>651</v>
      </c>
      <c r="G61" s="299">
        <v>5</v>
      </c>
      <c r="H61" s="299">
        <v>133362</v>
      </c>
      <c r="I61" s="299">
        <v>105</v>
      </c>
      <c r="J61" s="299">
        <v>112402</v>
      </c>
      <c r="K61" s="299">
        <v>20855</v>
      </c>
      <c r="L61" s="299">
        <v>238775</v>
      </c>
      <c r="M61" s="299">
        <v>12665</v>
      </c>
      <c r="N61" s="299">
        <v>33250</v>
      </c>
      <c r="O61" s="299">
        <v>18596</v>
      </c>
      <c r="P61" s="299">
        <v>6783</v>
      </c>
      <c r="Q61" s="299">
        <v>1684</v>
      </c>
      <c r="R61" s="299">
        <v>6481</v>
      </c>
      <c r="S61" s="299">
        <v>57860</v>
      </c>
      <c r="T61" s="299">
        <v>10952</v>
      </c>
      <c r="U61" s="299">
        <v>14021</v>
      </c>
      <c r="V61" s="300">
        <v>17705</v>
      </c>
      <c r="W61" s="300">
        <v>32642</v>
      </c>
      <c r="X61" s="286">
        <v>26136</v>
      </c>
      <c r="Y61" s="301">
        <v>1846</v>
      </c>
    </row>
    <row r="62" spans="1:35">
      <c r="A62" s="297" t="s">
        <v>287</v>
      </c>
      <c r="B62" s="285">
        <v>147830</v>
      </c>
      <c r="C62" s="285">
        <v>147116</v>
      </c>
      <c r="D62" s="285">
        <v>2933</v>
      </c>
      <c r="E62" s="285">
        <v>2685</v>
      </c>
      <c r="F62" s="285">
        <v>248</v>
      </c>
      <c r="G62" s="285">
        <v>0</v>
      </c>
      <c r="H62" s="285">
        <v>50048</v>
      </c>
      <c r="I62" s="285">
        <v>0</v>
      </c>
      <c r="J62" s="285">
        <v>46257</v>
      </c>
      <c r="K62" s="285">
        <v>3791</v>
      </c>
      <c r="L62" s="285">
        <v>94135</v>
      </c>
      <c r="M62" s="285">
        <v>6669</v>
      </c>
      <c r="N62" s="285">
        <v>12586</v>
      </c>
      <c r="O62" s="285">
        <v>6141</v>
      </c>
      <c r="P62" s="285">
        <v>3071</v>
      </c>
      <c r="Q62" s="285">
        <v>695</v>
      </c>
      <c r="R62" s="285">
        <v>3056</v>
      </c>
      <c r="S62" s="285">
        <v>23701</v>
      </c>
      <c r="T62" s="285">
        <v>2386</v>
      </c>
      <c r="U62" s="285">
        <v>5197</v>
      </c>
      <c r="V62" s="287">
        <v>7024</v>
      </c>
      <c r="W62" s="287">
        <v>12074</v>
      </c>
      <c r="X62" s="287">
        <v>11535</v>
      </c>
      <c r="Y62" s="288">
        <v>714</v>
      </c>
    </row>
    <row r="63" spans="1:35">
      <c r="A63" s="302" t="s">
        <v>288</v>
      </c>
      <c r="B63" s="303">
        <v>234246</v>
      </c>
      <c r="C63" s="303">
        <v>233114</v>
      </c>
      <c r="D63" s="303">
        <v>5160</v>
      </c>
      <c r="E63" s="303">
        <v>4752</v>
      </c>
      <c r="F63" s="303">
        <v>403</v>
      </c>
      <c r="G63" s="303">
        <v>5</v>
      </c>
      <c r="H63" s="303">
        <v>83314</v>
      </c>
      <c r="I63" s="303">
        <v>105</v>
      </c>
      <c r="J63" s="303">
        <v>66145</v>
      </c>
      <c r="K63" s="303">
        <v>17064</v>
      </c>
      <c r="L63" s="303">
        <v>144640</v>
      </c>
      <c r="M63" s="303">
        <v>5996</v>
      </c>
      <c r="N63" s="303">
        <v>20664</v>
      </c>
      <c r="O63" s="303">
        <v>12455</v>
      </c>
      <c r="P63" s="303">
        <v>3712</v>
      </c>
      <c r="Q63" s="303">
        <v>989</v>
      </c>
      <c r="R63" s="303">
        <v>3425</v>
      </c>
      <c r="S63" s="303">
        <v>34159</v>
      </c>
      <c r="T63" s="303">
        <v>8566</v>
      </c>
      <c r="U63" s="303">
        <v>8824</v>
      </c>
      <c r="V63" s="304">
        <v>10681</v>
      </c>
      <c r="W63" s="304">
        <v>20568</v>
      </c>
      <c r="X63" s="304">
        <v>14601</v>
      </c>
      <c r="Y63" s="305">
        <v>1132</v>
      </c>
    </row>
    <row r="64" spans="1:35">
      <c r="A64" s="306" t="s">
        <v>249</v>
      </c>
      <c r="B64" s="285">
        <v>445028</v>
      </c>
      <c r="C64" s="285">
        <v>442878</v>
      </c>
      <c r="D64" s="285">
        <v>29915</v>
      </c>
      <c r="E64" s="285">
        <v>22538</v>
      </c>
      <c r="F64" s="285">
        <v>208</v>
      </c>
      <c r="G64" s="285">
        <v>7169</v>
      </c>
      <c r="H64" s="285">
        <v>84323</v>
      </c>
      <c r="I64" s="285">
        <v>13</v>
      </c>
      <c r="J64" s="285">
        <v>65595</v>
      </c>
      <c r="K64" s="285">
        <v>18715</v>
      </c>
      <c r="L64" s="285">
        <v>328640</v>
      </c>
      <c r="M64" s="285">
        <v>15837</v>
      </c>
      <c r="N64" s="285">
        <v>43390</v>
      </c>
      <c r="O64" s="285">
        <v>21354</v>
      </c>
      <c r="P64" s="285">
        <v>16106</v>
      </c>
      <c r="Q64" s="285">
        <v>2968</v>
      </c>
      <c r="R64" s="285">
        <v>17649</v>
      </c>
      <c r="S64" s="285">
        <v>75648</v>
      </c>
      <c r="T64" s="285">
        <v>15841</v>
      </c>
      <c r="U64" s="285">
        <v>19476</v>
      </c>
      <c r="V64" s="287">
        <v>19808</v>
      </c>
      <c r="W64" s="287">
        <v>48413</v>
      </c>
      <c r="X64" s="287">
        <v>32150</v>
      </c>
      <c r="Y64" s="288">
        <v>2150</v>
      </c>
    </row>
    <row r="65" spans="1:25">
      <c r="A65" s="297" t="s">
        <v>289</v>
      </c>
      <c r="B65" s="285">
        <v>156041</v>
      </c>
      <c r="C65" s="285">
        <v>155287</v>
      </c>
      <c r="D65" s="285">
        <v>4791</v>
      </c>
      <c r="E65" s="285">
        <v>4042</v>
      </c>
      <c r="F65" s="285">
        <v>70</v>
      </c>
      <c r="G65" s="285">
        <v>679</v>
      </c>
      <c r="H65" s="285">
        <v>24852</v>
      </c>
      <c r="I65" s="285">
        <v>13</v>
      </c>
      <c r="J65" s="285">
        <v>19161</v>
      </c>
      <c r="K65" s="285">
        <v>5678</v>
      </c>
      <c r="L65" s="285">
        <v>125644</v>
      </c>
      <c r="M65" s="285">
        <v>9615</v>
      </c>
      <c r="N65" s="285">
        <v>15924</v>
      </c>
      <c r="O65" s="285">
        <v>7170</v>
      </c>
      <c r="P65" s="285">
        <v>6236</v>
      </c>
      <c r="Q65" s="285">
        <v>1711</v>
      </c>
      <c r="R65" s="285">
        <v>9234</v>
      </c>
      <c r="S65" s="285">
        <v>24978</v>
      </c>
      <c r="T65" s="285">
        <v>8756</v>
      </c>
      <c r="U65" s="285">
        <v>7935</v>
      </c>
      <c r="V65" s="287">
        <v>6856</v>
      </c>
      <c r="W65" s="287">
        <v>18082</v>
      </c>
      <c r="X65" s="287">
        <v>9147</v>
      </c>
      <c r="Y65" s="288">
        <v>754</v>
      </c>
    </row>
    <row r="66" spans="1:25">
      <c r="A66" s="297" t="s">
        <v>290</v>
      </c>
      <c r="B66" s="285">
        <v>150652</v>
      </c>
      <c r="C66" s="285">
        <v>149924</v>
      </c>
      <c r="D66" s="285">
        <v>15751</v>
      </c>
      <c r="E66" s="285">
        <v>14331</v>
      </c>
      <c r="F66" s="285">
        <v>88</v>
      </c>
      <c r="G66" s="285">
        <v>1332</v>
      </c>
      <c r="H66" s="285">
        <v>28463</v>
      </c>
      <c r="I66" s="285">
        <v>0</v>
      </c>
      <c r="J66" s="285">
        <v>23048</v>
      </c>
      <c r="K66" s="285">
        <v>5415</v>
      </c>
      <c r="L66" s="285">
        <v>105710</v>
      </c>
      <c r="M66" s="285">
        <v>2393</v>
      </c>
      <c r="N66" s="285">
        <v>15284</v>
      </c>
      <c r="O66" s="285">
        <v>8660</v>
      </c>
      <c r="P66" s="285">
        <v>4943</v>
      </c>
      <c r="Q66" s="285">
        <v>1016</v>
      </c>
      <c r="R66" s="285">
        <v>4276</v>
      </c>
      <c r="S66" s="285">
        <v>26233</v>
      </c>
      <c r="T66" s="285">
        <v>4050</v>
      </c>
      <c r="U66" s="285">
        <v>4949</v>
      </c>
      <c r="V66" s="287">
        <v>6318</v>
      </c>
      <c r="W66" s="287">
        <v>15648</v>
      </c>
      <c r="X66" s="287">
        <v>11940</v>
      </c>
      <c r="Y66" s="288">
        <v>728</v>
      </c>
    </row>
    <row r="67" spans="1:25" ht="14.25" thickBot="1">
      <c r="A67" s="308" t="s">
        <v>291</v>
      </c>
      <c r="B67" s="309">
        <v>138335</v>
      </c>
      <c r="C67" s="309">
        <v>137667</v>
      </c>
      <c r="D67" s="309">
        <v>9373</v>
      </c>
      <c r="E67" s="309">
        <v>4165</v>
      </c>
      <c r="F67" s="309">
        <v>50</v>
      </c>
      <c r="G67" s="309">
        <v>5158</v>
      </c>
      <c r="H67" s="309">
        <v>31008</v>
      </c>
      <c r="I67" s="309">
        <v>0</v>
      </c>
      <c r="J67" s="309">
        <v>23386</v>
      </c>
      <c r="K67" s="309">
        <v>7622</v>
      </c>
      <c r="L67" s="309">
        <v>97286</v>
      </c>
      <c r="M67" s="309">
        <v>3829</v>
      </c>
      <c r="N67" s="309">
        <v>12182</v>
      </c>
      <c r="O67" s="309">
        <v>5524</v>
      </c>
      <c r="P67" s="309">
        <v>4927</v>
      </c>
      <c r="Q67" s="309">
        <v>241</v>
      </c>
      <c r="R67" s="309">
        <v>4139</v>
      </c>
      <c r="S67" s="309">
        <v>24437</v>
      </c>
      <c r="T67" s="309">
        <v>3035</v>
      </c>
      <c r="U67" s="309">
        <v>6592</v>
      </c>
      <c r="V67" s="310">
        <v>6634</v>
      </c>
      <c r="W67" s="310">
        <v>14683</v>
      </c>
      <c r="X67" s="310">
        <v>11063</v>
      </c>
      <c r="Y67" s="311">
        <v>668</v>
      </c>
    </row>
    <row r="68" spans="1:25" s="468" customFormat="1">
      <c r="A68" s="466" t="s">
        <v>391</v>
      </c>
      <c r="B68" s="467">
        <f>SUM(B31:B34)+B39+SUM(B43:B46)+SUM(B48:B54)</f>
        <v>5379004</v>
      </c>
      <c r="C68" s="467">
        <f t="shared" ref="C68:Y68" si="0">SUM(C31:C34)+C39+SUM(C43:C46)+SUM(C48:C54)</f>
        <v>5353015</v>
      </c>
      <c r="D68" s="467">
        <f t="shared" si="0"/>
        <v>34675</v>
      </c>
      <c r="E68" s="467">
        <f t="shared" si="0"/>
        <v>23323</v>
      </c>
      <c r="F68" s="467">
        <f t="shared" si="0"/>
        <v>2362</v>
      </c>
      <c r="G68" s="467">
        <f t="shared" si="0"/>
        <v>8990</v>
      </c>
      <c r="H68" s="467">
        <f t="shared" si="0"/>
        <v>1888648</v>
      </c>
      <c r="I68" s="467">
        <f t="shared" si="0"/>
        <v>2034</v>
      </c>
      <c r="J68" s="467">
        <f t="shared" si="0"/>
        <v>1642788</v>
      </c>
      <c r="K68" s="467">
        <f t="shared" si="0"/>
        <v>243826</v>
      </c>
      <c r="L68" s="467">
        <f t="shared" si="0"/>
        <v>3429692</v>
      </c>
      <c r="M68" s="467">
        <f t="shared" si="0"/>
        <v>340024</v>
      </c>
      <c r="N68" s="467">
        <f t="shared" si="0"/>
        <v>515535</v>
      </c>
      <c r="O68" s="467">
        <f t="shared" si="0"/>
        <v>267038</v>
      </c>
      <c r="P68" s="467">
        <f t="shared" si="0"/>
        <v>101616</v>
      </c>
      <c r="Q68" s="467">
        <f t="shared" si="0"/>
        <v>97979</v>
      </c>
      <c r="R68" s="467">
        <f t="shared" si="0"/>
        <v>164723</v>
      </c>
      <c r="S68" s="467">
        <f t="shared" si="0"/>
        <v>704997</v>
      </c>
      <c r="T68" s="467">
        <f t="shared" si="0"/>
        <v>307411</v>
      </c>
      <c r="U68" s="467">
        <f t="shared" si="0"/>
        <v>138310</v>
      </c>
      <c r="V68" s="467">
        <f t="shared" si="0"/>
        <v>193460</v>
      </c>
      <c r="W68" s="467">
        <f t="shared" si="0"/>
        <v>359450</v>
      </c>
      <c r="X68" s="467">
        <f t="shared" si="0"/>
        <v>239149</v>
      </c>
      <c r="Y68" s="467">
        <f t="shared" si="0"/>
        <v>25989</v>
      </c>
    </row>
    <row r="69" spans="1:25">
      <c r="B69" s="312"/>
      <c r="C69" s="312"/>
      <c r="D69" s="312"/>
      <c r="E69" s="312"/>
      <c r="F69" s="312"/>
      <c r="G69" s="312"/>
      <c r="H69" s="312"/>
      <c r="I69" s="312"/>
      <c r="J69" s="312"/>
      <c r="K69" s="312"/>
      <c r="L69" s="312"/>
      <c r="M69" s="312"/>
      <c r="N69" s="312"/>
      <c r="O69" s="312"/>
      <c r="P69" s="312"/>
      <c r="Q69" s="312"/>
      <c r="R69" s="312"/>
      <c r="S69" s="312"/>
      <c r="T69" s="312"/>
      <c r="U69" s="312"/>
    </row>
  </sheetData>
  <mergeCells count="5">
    <mergeCell ref="M4:M5"/>
    <mergeCell ref="P4:P5"/>
    <mergeCell ref="T4:T5"/>
    <mergeCell ref="W4:W5"/>
    <mergeCell ref="X4:X5"/>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workbookViewId="0">
      <pane xSplit="3" ySplit="6" topLeftCell="D67" activePane="bottomRight" state="frozen"/>
      <selection pane="topRight" activeCell="D1" sqref="D1"/>
      <selection pane="bottomLeft" activeCell="A7" sqref="A7"/>
      <selection pane="bottomRight" activeCell="H76" sqref="H76"/>
    </sheetView>
  </sheetViews>
  <sheetFormatPr defaultRowHeight="14.25"/>
  <cols>
    <col min="1" max="1" width="2.625" style="320" customWidth="1"/>
    <col min="2" max="2" width="4.375" style="320" customWidth="1"/>
    <col min="3" max="3" width="14.125" style="320" customWidth="1"/>
    <col min="4" max="23" width="10.625" style="317" customWidth="1"/>
    <col min="24" max="24" width="4.375" style="319" customWidth="1"/>
    <col min="25" max="256" width="9" style="317"/>
    <col min="257" max="257" width="2.625" style="317" customWidth="1"/>
    <col min="258" max="258" width="4.375" style="317" customWidth="1"/>
    <col min="259" max="259" width="14.125" style="317" customWidth="1"/>
    <col min="260" max="279" width="10.625" style="317" customWidth="1"/>
    <col min="280" max="280" width="4.375" style="317" customWidth="1"/>
    <col min="281" max="512" width="9" style="317"/>
    <col min="513" max="513" width="2.625" style="317" customWidth="1"/>
    <col min="514" max="514" width="4.375" style="317" customWidth="1"/>
    <col min="515" max="515" width="14.125" style="317" customWidth="1"/>
    <col min="516" max="535" width="10.625" style="317" customWidth="1"/>
    <col min="536" max="536" width="4.375" style="317" customWidth="1"/>
    <col min="537" max="768" width="9" style="317"/>
    <col min="769" max="769" width="2.625" style="317" customWidth="1"/>
    <col min="770" max="770" width="4.375" style="317" customWidth="1"/>
    <col min="771" max="771" width="14.125" style="317" customWidth="1"/>
    <col min="772" max="791" width="10.625" style="317" customWidth="1"/>
    <col min="792" max="792" width="4.375" style="317" customWidth="1"/>
    <col min="793" max="1024" width="9" style="317"/>
    <col min="1025" max="1025" width="2.625" style="317" customWidth="1"/>
    <col min="1026" max="1026" width="4.375" style="317" customWidth="1"/>
    <col min="1027" max="1027" width="14.125" style="317" customWidth="1"/>
    <col min="1028" max="1047" width="10.625" style="317" customWidth="1"/>
    <col min="1048" max="1048" width="4.375" style="317" customWidth="1"/>
    <col min="1049" max="1280" width="9" style="317"/>
    <col min="1281" max="1281" width="2.625" style="317" customWidth="1"/>
    <col min="1282" max="1282" width="4.375" style="317" customWidth="1"/>
    <col min="1283" max="1283" width="14.125" style="317" customWidth="1"/>
    <col min="1284" max="1303" width="10.625" style="317" customWidth="1"/>
    <col min="1304" max="1304" width="4.375" style="317" customWidth="1"/>
    <col min="1305" max="1536" width="9" style="317"/>
    <col min="1537" max="1537" width="2.625" style="317" customWidth="1"/>
    <col min="1538" max="1538" width="4.375" style="317" customWidth="1"/>
    <col min="1539" max="1539" width="14.125" style="317" customWidth="1"/>
    <col min="1540" max="1559" width="10.625" style="317" customWidth="1"/>
    <col min="1560" max="1560" width="4.375" style="317" customWidth="1"/>
    <col min="1561" max="1792" width="9" style="317"/>
    <col min="1793" max="1793" width="2.625" style="317" customWidth="1"/>
    <col min="1794" max="1794" width="4.375" style="317" customWidth="1"/>
    <col min="1795" max="1795" width="14.125" style="317" customWidth="1"/>
    <col min="1796" max="1815" width="10.625" style="317" customWidth="1"/>
    <col min="1816" max="1816" width="4.375" style="317" customWidth="1"/>
    <col min="1817" max="2048" width="9" style="317"/>
    <col min="2049" max="2049" width="2.625" style="317" customWidth="1"/>
    <col min="2050" max="2050" width="4.375" style="317" customWidth="1"/>
    <col min="2051" max="2051" width="14.125" style="317" customWidth="1"/>
    <col min="2052" max="2071" width="10.625" style="317" customWidth="1"/>
    <col min="2072" max="2072" width="4.375" style="317" customWidth="1"/>
    <col min="2073" max="2304" width="9" style="317"/>
    <col min="2305" max="2305" width="2.625" style="317" customWidth="1"/>
    <col min="2306" max="2306" width="4.375" style="317" customWidth="1"/>
    <col min="2307" max="2307" width="14.125" style="317" customWidth="1"/>
    <col min="2308" max="2327" width="10.625" style="317" customWidth="1"/>
    <col min="2328" max="2328" width="4.375" style="317" customWidth="1"/>
    <col min="2329" max="2560" width="9" style="317"/>
    <col min="2561" max="2561" width="2.625" style="317" customWidth="1"/>
    <col min="2562" max="2562" width="4.375" style="317" customWidth="1"/>
    <col min="2563" max="2563" width="14.125" style="317" customWidth="1"/>
    <col min="2564" max="2583" width="10.625" style="317" customWidth="1"/>
    <col min="2584" max="2584" width="4.375" style="317" customWidth="1"/>
    <col min="2585" max="2816" width="9" style="317"/>
    <col min="2817" max="2817" width="2.625" style="317" customWidth="1"/>
    <col min="2818" max="2818" width="4.375" style="317" customWidth="1"/>
    <col min="2819" max="2819" width="14.125" style="317" customWidth="1"/>
    <col min="2820" max="2839" width="10.625" style="317" customWidth="1"/>
    <col min="2840" max="2840" width="4.375" style="317" customWidth="1"/>
    <col min="2841" max="3072" width="9" style="317"/>
    <col min="3073" max="3073" width="2.625" style="317" customWidth="1"/>
    <col min="3074" max="3074" width="4.375" style="317" customWidth="1"/>
    <col min="3075" max="3075" width="14.125" style="317" customWidth="1"/>
    <col min="3076" max="3095" width="10.625" style="317" customWidth="1"/>
    <col min="3096" max="3096" width="4.375" style="317" customWidth="1"/>
    <col min="3097" max="3328" width="9" style="317"/>
    <col min="3329" max="3329" width="2.625" style="317" customWidth="1"/>
    <col min="3330" max="3330" width="4.375" style="317" customWidth="1"/>
    <col min="3331" max="3331" width="14.125" style="317" customWidth="1"/>
    <col min="3332" max="3351" width="10.625" style="317" customWidth="1"/>
    <col min="3352" max="3352" width="4.375" style="317" customWidth="1"/>
    <col min="3353" max="3584" width="9" style="317"/>
    <col min="3585" max="3585" width="2.625" style="317" customWidth="1"/>
    <col min="3586" max="3586" width="4.375" style="317" customWidth="1"/>
    <col min="3587" max="3587" width="14.125" style="317" customWidth="1"/>
    <col min="3588" max="3607" width="10.625" style="317" customWidth="1"/>
    <col min="3608" max="3608" width="4.375" style="317" customWidth="1"/>
    <col min="3609" max="3840" width="9" style="317"/>
    <col min="3841" max="3841" width="2.625" style="317" customWidth="1"/>
    <col min="3842" max="3842" width="4.375" style="317" customWidth="1"/>
    <col min="3843" max="3843" width="14.125" style="317" customWidth="1"/>
    <col min="3844" max="3863" width="10.625" style="317" customWidth="1"/>
    <col min="3864" max="3864" width="4.375" style="317" customWidth="1"/>
    <col min="3865" max="4096" width="9" style="317"/>
    <col min="4097" max="4097" width="2.625" style="317" customWidth="1"/>
    <col min="4098" max="4098" width="4.375" style="317" customWidth="1"/>
    <col min="4099" max="4099" width="14.125" style="317" customWidth="1"/>
    <col min="4100" max="4119" width="10.625" style="317" customWidth="1"/>
    <col min="4120" max="4120" width="4.375" style="317" customWidth="1"/>
    <col min="4121" max="4352" width="9" style="317"/>
    <col min="4353" max="4353" width="2.625" style="317" customWidth="1"/>
    <col min="4354" max="4354" width="4.375" style="317" customWidth="1"/>
    <col min="4355" max="4355" width="14.125" style="317" customWidth="1"/>
    <col min="4356" max="4375" width="10.625" style="317" customWidth="1"/>
    <col min="4376" max="4376" width="4.375" style="317" customWidth="1"/>
    <col min="4377" max="4608" width="9" style="317"/>
    <col min="4609" max="4609" width="2.625" style="317" customWidth="1"/>
    <col min="4610" max="4610" width="4.375" style="317" customWidth="1"/>
    <col min="4611" max="4611" width="14.125" style="317" customWidth="1"/>
    <col min="4612" max="4631" width="10.625" style="317" customWidth="1"/>
    <col min="4632" max="4632" width="4.375" style="317" customWidth="1"/>
    <col min="4633" max="4864" width="9" style="317"/>
    <col min="4865" max="4865" width="2.625" style="317" customWidth="1"/>
    <col min="4866" max="4866" width="4.375" style="317" customWidth="1"/>
    <col min="4867" max="4867" width="14.125" style="317" customWidth="1"/>
    <col min="4868" max="4887" width="10.625" style="317" customWidth="1"/>
    <col min="4888" max="4888" width="4.375" style="317" customWidth="1"/>
    <col min="4889" max="5120" width="9" style="317"/>
    <col min="5121" max="5121" width="2.625" style="317" customWidth="1"/>
    <col min="5122" max="5122" width="4.375" style="317" customWidth="1"/>
    <col min="5123" max="5123" width="14.125" style="317" customWidth="1"/>
    <col min="5124" max="5143" width="10.625" style="317" customWidth="1"/>
    <col min="5144" max="5144" width="4.375" style="317" customWidth="1"/>
    <col min="5145" max="5376" width="9" style="317"/>
    <col min="5377" max="5377" width="2.625" style="317" customWidth="1"/>
    <col min="5378" max="5378" width="4.375" style="317" customWidth="1"/>
    <col min="5379" max="5379" width="14.125" style="317" customWidth="1"/>
    <col min="5380" max="5399" width="10.625" style="317" customWidth="1"/>
    <col min="5400" max="5400" width="4.375" style="317" customWidth="1"/>
    <col min="5401" max="5632" width="9" style="317"/>
    <col min="5633" max="5633" width="2.625" style="317" customWidth="1"/>
    <col min="5634" max="5634" width="4.375" style="317" customWidth="1"/>
    <col min="5635" max="5635" width="14.125" style="317" customWidth="1"/>
    <col min="5636" max="5655" width="10.625" style="317" customWidth="1"/>
    <col min="5656" max="5656" width="4.375" style="317" customWidth="1"/>
    <col min="5657" max="5888" width="9" style="317"/>
    <col min="5889" max="5889" width="2.625" style="317" customWidth="1"/>
    <col min="5890" max="5890" width="4.375" style="317" customWidth="1"/>
    <col min="5891" max="5891" width="14.125" style="317" customWidth="1"/>
    <col min="5892" max="5911" width="10.625" style="317" customWidth="1"/>
    <col min="5912" max="5912" width="4.375" style="317" customWidth="1"/>
    <col min="5913" max="6144" width="9" style="317"/>
    <col min="6145" max="6145" width="2.625" style="317" customWidth="1"/>
    <col min="6146" max="6146" width="4.375" style="317" customWidth="1"/>
    <col min="6147" max="6147" width="14.125" style="317" customWidth="1"/>
    <col min="6148" max="6167" width="10.625" style="317" customWidth="1"/>
    <col min="6168" max="6168" width="4.375" style="317" customWidth="1"/>
    <col min="6169" max="6400" width="9" style="317"/>
    <col min="6401" max="6401" width="2.625" style="317" customWidth="1"/>
    <col min="6402" max="6402" width="4.375" style="317" customWidth="1"/>
    <col min="6403" max="6403" width="14.125" style="317" customWidth="1"/>
    <col min="6404" max="6423" width="10.625" style="317" customWidth="1"/>
    <col min="6424" max="6424" width="4.375" style="317" customWidth="1"/>
    <col min="6425" max="6656" width="9" style="317"/>
    <col min="6657" max="6657" width="2.625" style="317" customWidth="1"/>
    <col min="6658" max="6658" width="4.375" style="317" customWidth="1"/>
    <col min="6659" max="6659" width="14.125" style="317" customWidth="1"/>
    <col min="6660" max="6679" width="10.625" style="317" customWidth="1"/>
    <col min="6680" max="6680" width="4.375" style="317" customWidth="1"/>
    <col min="6681" max="6912" width="9" style="317"/>
    <col min="6913" max="6913" width="2.625" style="317" customWidth="1"/>
    <col min="6914" max="6914" width="4.375" style="317" customWidth="1"/>
    <col min="6915" max="6915" width="14.125" style="317" customWidth="1"/>
    <col min="6916" max="6935" width="10.625" style="317" customWidth="1"/>
    <col min="6936" max="6936" width="4.375" style="317" customWidth="1"/>
    <col min="6937" max="7168" width="9" style="317"/>
    <col min="7169" max="7169" width="2.625" style="317" customWidth="1"/>
    <col min="7170" max="7170" width="4.375" style="317" customWidth="1"/>
    <col min="7171" max="7171" width="14.125" style="317" customWidth="1"/>
    <col min="7172" max="7191" width="10.625" style="317" customWidth="1"/>
    <col min="7192" max="7192" width="4.375" style="317" customWidth="1"/>
    <col min="7193" max="7424" width="9" style="317"/>
    <col min="7425" max="7425" width="2.625" style="317" customWidth="1"/>
    <col min="7426" max="7426" width="4.375" style="317" customWidth="1"/>
    <col min="7427" max="7427" width="14.125" style="317" customWidth="1"/>
    <col min="7428" max="7447" width="10.625" style="317" customWidth="1"/>
    <col min="7448" max="7448" width="4.375" style="317" customWidth="1"/>
    <col min="7449" max="7680" width="9" style="317"/>
    <col min="7681" max="7681" width="2.625" style="317" customWidth="1"/>
    <col min="7682" max="7682" width="4.375" style="317" customWidth="1"/>
    <col min="7683" max="7683" width="14.125" style="317" customWidth="1"/>
    <col min="7684" max="7703" width="10.625" style="317" customWidth="1"/>
    <col min="7704" max="7704" width="4.375" style="317" customWidth="1"/>
    <col min="7705" max="7936" width="9" style="317"/>
    <col min="7937" max="7937" width="2.625" style="317" customWidth="1"/>
    <col min="7938" max="7938" width="4.375" style="317" customWidth="1"/>
    <col min="7939" max="7939" width="14.125" style="317" customWidth="1"/>
    <col min="7940" max="7959" width="10.625" style="317" customWidth="1"/>
    <col min="7960" max="7960" width="4.375" style="317" customWidth="1"/>
    <col min="7961" max="8192" width="9" style="317"/>
    <col min="8193" max="8193" width="2.625" style="317" customWidth="1"/>
    <col min="8194" max="8194" width="4.375" style="317" customWidth="1"/>
    <col min="8195" max="8195" width="14.125" style="317" customWidth="1"/>
    <col min="8196" max="8215" width="10.625" style="317" customWidth="1"/>
    <col min="8216" max="8216" width="4.375" style="317" customWidth="1"/>
    <col min="8217" max="8448" width="9" style="317"/>
    <col min="8449" max="8449" width="2.625" style="317" customWidth="1"/>
    <col min="8450" max="8450" width="4.375" style="317" customWidth="1"/>
    <col min="8451" max="8451" width="14.125" style="317" customWidth="1"/>
    <col min="8452" max="8471" width="10.625" style="317" customWidth="1"/>
    <col min="8472" max="8472" width="4.375" style="317" customWidth="1"/>
    <col min="8473" max="8704" width="9" style="317"/>
    <col min="8705" max="8705" width="2.625" style="317" customWidth="1"/>
    <col min="8706" max="8706" width="4.375" style="317" customWidth="1"/>
    <col min="8707" max="8707" width="14.125" style="317" customWidth="1"/>
    <col min="8708" max="8727" width="10.625" style="317" customWidth="1"/>
    <col min="8728" max="8728" width="4.375" style="317" customWidth="1"/>
    <col min="8729" max="8960" width="9" style="317"/>
    <col min="8961" max="8961" width="2.625" style="317" customWidth="1"/>
    <col min="8962" max="8962" width="4.375" style="317" customWidth="1"/>
    <col min="8963" max="8963" width="14.125" style="317" customWidth="1"/>
    <col min="8964" max="8983" width="10.625" style="317" customWidth="1"/>
    <col min="8984" max="8984" width="4.375" style="317" customWidth="1"/>
    <col min="8985" max="9216" width="9" style="317"/>
    <col min="9217" max="9217" width="2.625" style="317" customWidth="1"/>
    <col min="9218" max="9218" width="4.375" style="317" customWidth="1"/>
    <col min="9219" max="9219" width="14.125" style="317" customWidth="1"/>
    <col min="9220" max="9239" width="10.625" style="317" customWidth="1"/>
    <col min="9240" max="9240" width="4.375" style="317" customWidth="1"/>
    <col min="9241" max="9472" width="9" style="317"/>
    <col min="9473" max="9473" width="2.625" style="317" customWidth="1"/>
    <col min="9474" max="9474" width="4.375" style="317" customWidth="1"/>
    <col min="9475" max="9475" width="14.125" style="317" customWidth="1"/>
    <col min="9476" max="9495" width="10.625" style="317" customWidth="1"/>
    <col min="9496" max="9496" width="4.375" style="317" customWidth="1"/>
    <col min="9497" max="9728" width="9" style="317"/>
    <col min="9729" max="9729" width="2.625" style="317" customWidth="1"/>
    <col min="9730" max="9730" width="4.375" style="317" customWidth="1"/>
    <col min="9731" max="9731" width="14.125" style="317" customWidth="1"/>
    <col min="9732" max="9751" width="10.625" style="317" customWidth="1"/>
    <col min="9752" max="9752" width="4.375" style="317" customWidth="1"/>
    <col min="9753" max="9984" width="9" style="317"/>
    <col min="9985" max="9985" width="2.625" style="317" customWidth="1"/>
    <col min="9986" max="9986" width="4.375" style="317" customWidth="1"/>
    <col min="9987" max="9987" width="14.125" style="317" customWidth="1"/>
    <col min="9988" max="10007" width="10.625" style="317" customWidth="1"/>
    <col min="10008" max="10008" width="4.375" style="317" customWidth="1"/>
    <col min="10009" max="10240" width="9" style="317"/>
    <col min="10241" max="10241" width="2.625" style="317" customWidth="1"/>
    <col min="10242" max="10242" width="4.375" style="317" customWidth="1"/>
    <col min="10243" max="10243" width="14.125" style="317" customWidth="1"/>
    <col min="10244" max="10263" width="10.625" style="317" customWidth="1"/>
    <col min="10264" max="10264" width="4.375" style="317" customWidth="1"/>
    <col min="10265" max="10496" width="9" style="317"/>
    <col min="10497" max="10497" width="2.625" style="317" customWidth="1"/>
    <col min="10498" max="10498" width="4.375" style="317" customWidth="1"/>
    <col min="10499" max="10499" width="14.125" style="317" customWidth="1"/>
    <col min="10500" max="10519" width="10.625" style="317" customWidth="1"/>
    <col min="10520" max="10520" width="4.375" style="317" customWidth="1"/>
    <col min="10521" max="10752" width="9" style="317"/>
    <col min="10753" max="10753" width="2.625" style="317" customWidth="1"/>
    <col min="10754" max="10754" width="4.375" style="317" customWidth="1"/>
    <col min="10755" max="10755" width="14.125" style="317" customWidth="1"/>
    <col min="10756" max="10775" width="10.625" style="317" customWidth="1"/>
    <col min="10776" max="10776" width="4.375" style="317" customWidth="1"/>
    <col min="10777" max="11008" width="9" style="317"/>
    <col min="11009" max="11009" width="2.625" style="317" customWidth="1"/>
    <col min="11010" max="11010" width="4.375" style="317" customWidth="1"/>
    <col min="11011" max="11011" width="14.125" style="317" customWidth="1"/>
    <col min="11012" max="11031" width="10.625" style="317" customWidth="1"/>
    <col min="11032" max="11032" width="4.375" style="317" customWidth="1"/>
    <col min="11033" max="11264" width="9" style="317"/>
    <col min="11265" max="11265" width="2.625" style="317" customWidth="1"/>
    <col min="11266" max="11266" width="4.375" style="317" customWidth="1"/>
    <col min="11267" max="11267" width="14.125" style="317" customWidth="1"/>
    <col min="11268" max="11287" width="10.625" style="317" customWidth="1"/>
    <col min="11288" max="11288" width="4.375" style="317" customWidth="1"/>
    <col min="11289" max="11520" width="9" style="317"/>
    <col min="11521" max="11521" width="2.625" style="317" customWidth="1"/>
    <col min="11522" max="11522" width="4.375" style="317" customWidth="1"/>
    <col min="11523" max="11523" width="14.125" style="317" customWidth="1"/>
    <col min="11524" max="11543" width="10.625" style="317" customWidth="1"/>
    <col min="11544" max="11544" width="4.375" style="317" customWidth="1"/>
    <col min="11545" max="11776" width="9" style="317"/>
    <col min="11777" max="11777" width="2.625" style="317" customWidth="1"/>
    <col min="11778" max="11778" width="4.375" style="317" customWidth="1"/>
    <col min="11779" max="11779" width="14.125" style="317" customWidth="1"/>
    <col min="11780" max="11799" width="10.625" style="317" customWidth="1"/>
    <col min="11800" max="11800" width="4.375" style="317" customWidth="1"/>
    <col min="11801" max="12032" width="9" style="317"/>
    <col min="12033" max="12033" width="2.625" style="317" customWidth="1"/>
    <col min="12034" max="12034" width="4.375" style="317" customWidth="1"/>
    <col min="12035" max="12035" width="14.125" style="317" customWidth="1"/>
    <col min="12036" max="12055" width="10.625" style="317" customWidth="1"/>
    <col min="12056" max="12056" width="4.375" style="317" customWidth="1"/>
    <col min="12057" max="12288" width="9" style="317"/>
    <col min="12289" max="12289" width="2.625" style="317" customWidth="1"/>
    <col min="12290" max="12290" width="4.375" style="317" customWidth="1"/>
    <col min="12291" max="12291" width="14.125" style="317" customWidth="1"/>
    <col min="12292" max="12311" width="10.625" style="317" customWidth="1"/>
    <col min="12312" max="12312" width="4.375" style="317" customWidth="1"/>
    <col min="12313" max="12544" width="9" style="317"/>
    <col min="12545" max="12545" width="2.625" style="317" customWidth="1"/>
    <col min="12546" max="12546" width="4.375" style="317" customWidth="1"/>
    <col min="12547" max="12547" width="14.125" style="317" customWidth="1"/>
    <col min="12548" max="12567" width="10.625" style="317" customWidth="1"/>
    <col min="12568" max="12568" width="4.375" style="317" customWidth="1"/>
    <col min="12569" max="12800" width="9" style="317"/>
    <col min="12801" max="12801" width="2.625" style="317" customWidth="1"/>
    <col min="12802" max="12802" width="4.375" style="317" customWidth="1"/>
    <col min="12803" max="12803" width="14.125" style="317" customWidth="1"/>
    <col min="12804" max="12823" width="10.625" style="317" customWidth="1"/>
    <col min="12824" max="12824" width="4.375" style="317" customWidth="1"/>
    <col min="12825" max="13056" width="9" style="317"/>
    <col min="13057" max="13057" width="2.625" style="317" customWidth="1"/>
    <col min="13058" max="13058" width="4.375" style="317" customWidth="1"/>
    <col min="13059" max="13059" width="14.125" style="317" customWidth="1"/>
    <col min="13060" max="13079" width="10.625" style="317" customWidth="1"/>
    <col min="13080" max="13080" width="4.375" style="317" customWidth="1"/>
    <col min="13081" max="13312" width="9" style="317"/>
    <col min="13313" max="13313" width="2.625" style="317" customWidth="1"/>
    <col min="13314" max="13314" width="4.375" style="317" customWidth="1"/>
    <col min="13315" max="13315" width="14.125" style="317" customWidth="1"/>
    <col min="13316" max="13335" width="10.625" style="317" customWidth="1"/>
    <col min="13336" max="13336" width="4.375" style="317" customWidth="1"/>
    <col min="13337" max="13568" width="9" style="317"/>
    <col min="13569" max="13569" width="2.625" style="317" customWidth="1"/>
    <col min="13570" max="13570" width="4.375" style="317" customWidth="1"/>
    <col min="13571" max="13571" width="14.125" style="317" customWidth="1"/>
    <col min="13572" max="13591" width="10.625" style="317" customWidth="1"/>
    <col min="13592" max="13592" width="4.375" style="317" customWidth="1"/>
    <col min="13593" max="13824" width="9" style="317"/>
    <col min="13825" max="13825" width="2.625" style="317" customWidth="1"/>
    <col min="13826" max="13826" width="4.375" style="317" customWidth="1"/>
    <col min="13827" max="13827" width="14.125" style="317" customWidth="1"/>
    <col min="13828" max="13847" width="10.625" style="317" customWidth="1"/>
    <col min="13848" max="13848" width="4.375" style="317" customWidth="1"/>
    <col min="13849" max="14080" width="9" style="317"/>
    <col min="14081" max="14081" width="2.625" style="317" customWidth="1"/>
    <col min="14082" max="14082" width="4.375" style="317" customWidth="1"/>
    <col min="14083" max="14083" width="14.125" style="317" customWidth="1"/>
    <col min="14084" max="14103" width="10.625" style="317" customWidth="1"/>
    <col min="14104" max="14104" width="4.375" style="317" customWidth="1"/>
    <col min="14105" max="14336" width="9" style="317"/>
    <col min="14337" max="14337" width="2.625" style="317" customWidth="1"/>
    <col min="14338" max="14338" width="4.375" style="317" customWidth="1"/>
    <col min="14339" max="14339" width="14.125" style="317" customWidth="1"/>
    <col min="14340" max="14359" width="10.625" style="317" customWidth="1"/>
    <col min="14360" max="14360" width="4.375" style="317" customWidth="1"/>
    <col min="14361" max="14592" width="9" style="317"/>
    <col min="14593" max="14593" width="2.625" style="317" customWidth="1"/>
    <col min="14594" max="14594" width="4.375" style="317" customWidth="1"/>
    <col min="14595" max="14595" width="14.125" style="317" customWidth="1"/>
    <col min="14596" max="14615" width="10.625" style="317" customWidth="1"/>
    <col min="14616" max="14616" width="4.375" style="317" customWidth="1"/>
    <col min="14617" max="14848" width="9" style="317"/>
    <col min="14849" max="14849" width="2.625" style="317" customWidth="1"/>
    <col min="14850" max="14850" width="4.375" style="317" customWidth="1"/>
    <col min="14851" max="14851" width="14.125" style="317" customWidth="1"/>
    <col min="14852" max="14871" width="10.625" style="317" customWidth="1"/>
    <col min="14872" max="14872" width="4.375" style="317" customWidth="1"/>
    <col min="14873" max="15104" width="9" style="317"/>
    <col min="15105" max="15105" width="2.625" style="317" customWidth="1"/>
    <col min="15106" max="15106" width="4.375" style="317" customWidth="1"/>
    <col min="15107" max="15107" width="14.125" style="317" customWidth="1"/>
    <col min="15108" max="15127" width="10.625" style="317" customWidth="1"/>
    <col min="15128" max="15128" width="4.375" style="317" customWidth="1"/>
    <col min="15129" max="15360" width="9" style="317"/>
    <col min="15361" max="15361" width="2.625" style="317" customWidth="1"/>
    <col min="15362" max="15362" width="4.375" style="317" customWidth="1"/>
    <col min="15363" max="15363" width="14.125" style="317" customWidth="1"/>
    <col min="15364" max="15383" width="10.625" style="317" customWidth="1"/>
    <col min="15384" max="15384" width="4.375" style="317" customWidth="1"/>
    <col min="15385" max="15616" width="9" style="317"/>
    <col min="15617" max="15617" width="2.625" style="317" customWidth="1"/>
    <col min="15618" max="15618" width="4.375" style="317" customWidth="1"/>
    <col min="15619" max="15619" width="14.125" style="317" customWidth="1"/>
    <col min="15620" max="15639" width="10.625" style="317" customWidth="1"/>
    <col min="15640" max="15640" width="4.375" style="317" customWidth="1"/>
    <col min="15641" max="15872" width="9" style="317"/>
    <col min="15873" max="15873" width="2.625" style="317" customWidth="1"/>
    <col min="15874" max="15874" width="4.375" style="317" customWidth="1"/>
    <col min="15875" max="15875" width="14.125" style="317" customWidth="1"/>
    <col min="15876" max="15895" width="10.625" style="317" customWidth="1"/>
    <col min="15896" max="15896" width="4.375" style="317" customWidth="1"/>
    <col min="15897" max="16128" width="9" style="317"/>
    <col min="16129" max="16129" width="2.625" style="317" customWidth="1"/>
    <col min="16130" max="16130" width="4.375" style="317" customWidth="1"/>
    <col min="16131" max="16131" width="14.125" style="317" customWidth="1"/>
    <col min="16132" max="16151" width="10.625" style="317" customWidth="1"/>
    <col min="16152" max="16152" width="4.375" style="317" customWidth="1"/>
    <col min="16153" max="16384" width="9" style="317"/>
  </cols>
  <sheetData>
    <row r="1" spans="1:24" ht="27.75" customHeight="1">
      <c r="A1" s="313" t="s">
        <v>292</v>
      </c>
      <c r="B1" s="314"/>
      <c r="C1" s="315"/>
      <c r="D1" s="316"/>
      <c r="F1" s="316" t="s">
        <v>208</v>
      </c>
      <c r="G1" s="318"/>
      <c r="H1" s="316" t="s">
        <v>293</v>
      </c>
      <c r="I1" s="316"/>
      <c r="J1" s="316"/>
      <c r="K1" s="316"/>
      <c r="L1" s="316"/>
      <c r="M1" s="316"/>
      <c r="N1" s="316"/>
      <c r="O1" s="316"/>
      <c r="P1" s="316"/>
      <c r="Q1" s="316"/>
      <c r="R1" s="316"/>
      <c r="S1" s="316"/>
      <c r="T1" s="316" t="s">
        <v>207</v>
      </c>
      <c r="U1" s="316" t="s">
        <v>207</v>
      </c>
      <c r="W1" s="316"/>
    </row>
    <row r="2" spans="1:24" ht="21" customHeight="1" thickBot="1">
      <c r="C2" s="315"/>
      <c r="D2" s="321"/>
      <c r="E2" s="322"/>
      <c r="F2" s="323"/>
      <c r="G2" s="323"/>
      <c r="H2" s="323"/>
      <c r="I2" s="323"/>
      <c r="J2" s="323"/>
      <c r="K2" s="323"/>
      <c r="L2" s="323"/>
      <c r="M2" s="323"/>
      <c r="N2" s="323"/>
      <c r="O2" s="323"/>
      <c r="P2" s="323"/>
      <c r="Q2" s="323"/>
      <c r="R2" s="323"/>
      <c r="S2" s="323"/>
      <c r="T2" s="323"/>
      <c r="U2" s="323"/>
      <c r="W2" s="324" t="s">
        <v>209</v>
      </c>
    </row>
    <row r="3" spans="1:24" ht="21" customHeight="1">
      <c r="A3" s="325"/>
      <c r="B3" s="326"/>
      <c r="C3" s="327"/>
      <c r="D3" s="328"/>
      <c r="E3" s="329"/>
      <c r="F3" s="330"/>
      <c r="G3" s="330"/>
      <c r="H3" s="330"/>
      <c r="I3" s="329"/>
      <c r="J3" s="330"/>
      <c r="K3" s="330"/>
      <c r="L3" s="330"/>
      <c r="M3" s="330"/>
      <c r="N3" s="330"/>
      <c r="O3" s="330"/>
      <c r="P3" s="331"/>
      <c r="Q3" s="329"/>
      <c r="R3" s="330"/>
      <c r="S3" s="330"/>
      <c r="T3" s="330"/>
      <c r="U3" s="330"/>
      <c r="V3" s="330"/>
      <c r="W3" s="332"/>
    </row>
    <row r="4" spans="1:24" ht="21" customHeight="1">
      <c r="A4" s="333"/>
      <c r="B4" s="315"/>
      <c r="C4" s="334" t="s">
        <v>294</v>
      </c>
      <c r="D4" s="335" t="s">
        <v>295</v>
      </c>
      <c r="E4" s="591" t="s">
        <v>296</v>
      </c>
      <c r="F4" s="592" t="s">
        <v>297</v>
      </c>
      <c r="G4" s="336"/>
      <c r="H4" s="337"/>
      <c r="I4" s="338" t="s">
        <v>298</v>
      </c>
      <c r="J4" s="339"/>
      <c r="K4" s="340"/>
      <c r="L4" s="341"/>
      <c r="M4" s="341"/>
      <c r="N4" s="341"/>
      <c r="O4" s="342"/>
      <c r="P4" s="343"/>
      <c r="Q4" s="338" t="s">
        <v>299</v>
      </c>
      <c r="R4" s="339"/>
      <c r="S4" s="339"/>
      <c r="T4" s="340"/>
      <c r="U4" s="341"/>
      <c r="V4" s="341"/>
      <c r="W4" s="344"/>
    </row>
    <row r="5" spans="1:24" ht="21" customHeight="1">
      <c r="A5" s="333"/>
      <c r="B5" s="315"/>
      <c r="C5" s="334"/>
      <c r="D5" s="335" t="s">
        <v>300</v>
      </c>
      <c r="E5" s="591"/>
      <c r="F5" s="593"/>
      <c r="G5" s="345" t="s">
        <v>301</v>
      </c>
      <c r="H5" s="346" t="s">
        <v>302</v>
      </c>
      <c r="I5" s="347"/>
      <c r="J5" s="348" t="s">
        <v>196</v>
      </c>
      <c r="K5" s="349" t="s">
        <v>303</v>
      </c>
      <c r="L5" s="339"/>
      <c r="M5" s="339"/>
      <c r="N5" s="350" t="s">
        <v>304</v>
      </c>
      <c r="O5" s="339"/>
      <c r="P5" s="595" t="s">
        <v>305</v>
      </c>
      <c r="Q5" s="347"/>
      <c r="R5" s="348" t="s">
        <v>306</v>
      </c>
      <c r="S5" s="348" t="s">
        <v>307</v>
      </c>
      <c r="T5" s="349" t="s">
        <v>308</v>
      </c>
      <c r="U5" s="351"/>
      <c r="V5" s="351"/>
      <c r="W5" s="352"/>
    </row>
    <row r="6" spans="1:24" ht="21" customHeight="1">
      <c r="A6" s="353"/>
      <c r="B6" s="354"/>
      <c r="C6" s="355" t="s">
        <v>224</v>
      </c>
      <c r="D6" s="356" t="s">
        <v>309</v>
      </c>
      <c r="E6" s="357"/>
      <c r="F6" s="594"/>
      <c r="G6" s="358" t="s">
        <v>310</v>
      </c>
      <c r="H6" s="359" t="s">
        <v>310</v>
      </c>
      <c r="I6" s="357"/>
      <c r="J6" s="360"/>
      <c r="K6" s="357"/>
      <c r="L6" s="360" t="s">
        <v>311</v>
      </c>
      <c r="M6" s="360" t="s">
        <v>312</v>
      </c>
      <c r="N6" s="361" t="s">
        <v>313</v>
      </c>
      <c r="O6" s="360" t="s">
        <v>314</v>
      </c>
      <c r="P6" s="596"/>
      <c r="Q6" s="357"/>
      <c r="R6" s="360" t="s">
        <v>315</v>
      </c>
      <c r="S6" s="360" t="s">
        <v>315</v>
      </c>
      <c r="T6" s="357"/>
      <c r="U6" s="362" t="s">
        <v>316</v>
      </c>
      <c r="V6" s="362" t="s">
        <v>317</v>
      </c>
      <c r="W6" s="363" t="s">
        <v>318</v>
      </c>
    </row>
    <row r="7" spans="1:24" ht="21" customHeight="1">
      <c r="A7" s="364" t="s">
        <v>319</v>
      </c>
      <c r="B7" s="365"/>
      <c r="C7" s="366" t="s">
        <v>239</v>
      </c>
      <c r="D7" s="367">
        <v>15887305</v>
      </c>
      <c r="E7" s="367">
        <v>10542091</v>
      </c>
      <c r="F7" s="367">
        <v>9042477</v>
      </c>
      <c r="G7" s="367">
        <v>1453887</v>
      </c>
      <c r="H7" s="367">
        <v>45727</v>
      </c>
      <c r="I7" s="367">
        <v>1032634</v>
      </c>
      <c r="J7" s="367">
        <v>-129323</v>
      </c>
      <c r="K7" s="367">
        <v>1150674</v>
      </c>
      <c r="L7" s="367">
        <v>260064</v>
      </c>
      <c r="M7" s="367">
        <v>421095</v>
      </c>
      <c r="N7" s="367">
        <v>329530</v>
      </c>
      <c r="O7" s="367">
        <v>139985</v>
      </c>
      <c r="P7" s="367">
        <v>11283</v>
      </c>
      <c r="Q7" s="367">
        <v>4312580</v>
      </c>
      <c r="R7" s="367">
        <v>2524397</v>
      </c>
      <c r="S7" s="367">
        <v>9971</v>
      </c>
      <c r="T7" s="367">
        <v>1778212</v>
      </c>
      <c r="U7" s="367">
        <v>26443</v>
      </c>
      <c r="V7" s="367">
        <v>527701</v>
      </c>
      <c r="W7" s="368">
        <v>1224068</v>
      </c>
      <c r="X7" s="369"/>
    </row>
    <row r="8" spans="1:24" ht="21" customHeight="1">
      <c r="A8" s="364"/>
      <c r="B8" s="365">
        <v>100</v>
      </c>
      <c r="C8" s="366" t="s">
        <v>240</v>
      </c>
      <c r="D8" s="367">
        <v>4730153</v>
      </c>
      <c r="E8" s="367">
        <v>3012929</v>
      </c>
      <c r="F8" s="367">
        <v>2584337</v>
      </c>
      <c r="G8" s="367">
        <v>415521</v>
      </c>
      <c r="H8" s="367">
        <v>13071</v>
      </c>
      <c r="I8" s="367">
        <v>287732</v>
      </c>
      <c r="J8" s="367">
        <v>-41551</v>
      </c>
      <c r="K8" s="367">
        <v>324838</v>
      </c>
      <c r="L8" s="367">
        <v>74332</v>
      </c>
      <c r="M8" s="367">
        <v>118844</v>
      </c>
      <c r="N8" s="367">
        <v>93455</v>
      </c>
      <c r="O8" s="367">
        <v>38207</v>
      </c>
      <c r="P8" s="367">
        <v>4445</v>
      </c>
      <c r="Q8" s="367">
        <v>1429492</v>
      </c>
      <c r="R8" s="367">
        <v>962705</v>
      </c>
      <c r="S8" s="367">
        <v>2613</v>
      </c>
      <c r="T8" s="367">
        <v>464174</v>
      </c>
      <c r="U8" s="367">
        <v>1445</v>
      </c>
      <c r="V8" s="367">
        <v>131863</v>
      </c>
      <c r="W8" s="368">
        <v>330866</v>
      </c>
      <c r="X8" s="370">
        <v>100</v>
      </c>
    </row>
    <row r="9" spans="1:24" ht="21" customHeight="1">
      <c r="A9" s="364"/>
      <c r="B9" s="365">
        <v>1</v>
      </c>
      <c r="C9" s="366" t="s">
        <v>320</v>
      </c>
      <c r="D9" s="367">
        <v>3190044</v>
      </c>
      <c r="E9" s="367">
        <v>2237169</v>
      </c>
      <c r="F9" s="367">
        <v>1918930</v>
      </c>
      <c r="G9" s="367">
        <v>308534</v>
      </c>
      <c r="H9" s="367">
        <v>9705</v>
      </c>
      <c r="I9" s="367">
        <v>220037</v>
      </c>
      <c r="J9" s="367">
        <v>-16822</v>
      </c>
      <c r="K9" s="367">
        <v>234955</v>
      </c>
      <c r="L9" s="367">
        <v>55187</v>
      </c>
      <c r="M9" s="367">
        <v>86511</v>
      </c>
      <c r="N9" s="367">
        <v>68550</v>
      </c>
      <c r="O9" s="367">
        <v>24707</v>
      </c>
      <c r="P9" s="367">
        <v>1904</v>
      </c>
      <c r="Q9" s="367">
        <v>732838</v>
      </c>
      <c r="R9" s="367">
        <v>437368</v>
      </c>
      <c r="S9" s="367">
        <v>1520</v>
      </c>
      <c r="T9" s="367">
        <v>293950</v>
      </c>
      <c r="U9" s="367">
        <v>153</v>
      </c>
      <c r="V9" s="367">
        <v>85516</v>
      </c>
      <c r="W9" s="368">
        <v>208281</v>
      </c>
      <c r="X9" s="370">
        <v>1</v>
      </c>
    </row>
    <row r="10" spans="1:24" ht="21" customHeight="1">
      <c r="A10" s="364"/>
      <c r="B10" s="365">
        <v>2</v>
      </c>
      <c r="C10" s="366" t="s">
        <v>321</v>
      </c>
      <c r="D10" s="367">
        <v>2023051</v>
      </c>
      <c r="E10" s="367">
        <v>1460244</v>
      </c>
      <c r="F10" s="367">
        <v>1252525</v>
      </c>
      <c r="G10" s="367">
        <v>201386</v>
      </c>
      <c r="H10" s="367">
        <v>6333</v>
      </c>
      <c r="I10" s="367">
        <v>136761</v>
      </c>
      <c r="J10" s="367">
        <v>-17970</v>
      </c>
      <c r="K10" s="367">
        <v>153940</v>
      </c>
      <c r="L10" s="367">
        <v>36021</v>
      </c>
      <c r="M10" s="367">
        <v>57776</v>
      </c>
      <c r="N10" s="367">
        <v>45377</v>
      </c>
      <c r="O10" s="367">
        <v>14766</v>
      </c>
      <c r="P10" s="367">
        <v>791</v>
      </c>
      <c r="Q10" s="367">
        <v>426046</v>
      </c>
      <c r="R10" s="367">
        <v>194575</v>
      </c>
      <c r="S10" s="367">
        <v>1321</v>
      </c>
      <c r="T10" s="367">
        <v>230150</v>
      </c>
      <c r="U10" s="367">
        <v>1001</v>
      </c>
      <c r="V10" s="367">
        <v>58814</v>
      </c>
      <c r="W10" s="368">
        <v>170335</v>
      </c>
      <c r="X10" s="370">
        <v>2</v>
      </c>
    </row>
    <row r="11" spans="1:24" ht="21" customHeight="1">
      <c r="A11" s="364"/>
      <c r="B11" s="365">
        <v>3</v>
      </c>
      <c r="C11" s="366" t="s">
        <v>243</v>
      </c>
      <c r="D11" s="367">
        <v>1984031</v>
      </c>
      <c r="E11" s="367">
        <v>1321197</v>
      </c>
      <c r="F11" s="367">
        <v>1133258</v>
      </c>
      <c r="G11" s="367">
        <v>182209</v>
      </c>
      <c r="H11" s="367">
        <v>5730</v>
      </c>
      <c r="I11" s="367">
        <v>131193</v>
      </c>
      <c r="J11" s="367">
        <v>-14279</v>
      </c>
      <c r="K11" s="367">
        <v>143773</v>
      </c>
      <c r="L11" s="367">
        <v>32592</v>
      </c>
      <c r="M11" s="367">
        <v>52881</v>
      </c>
      <c r="N11" s="367">
        <v>41350</v>
      </c>
      <c r="O11" s="367">
        <v>16950</v>
      </c>
      <c r="P11" s="367">
        <v>1699</v>
      </c>
      <c r="Q11" s="367">
        <v>531641</v>
      </c>
      <c r="R11" s="367">
        <v>304603</v>
      </c>
      <c r="S11" s="367">
        <v>1061</v>
      </c>
      <c r="T11" s="367">
        <v>225977</v>
      </c>
      <c r="U11" s="367">
        <v>1240</v>
      </c>
      <c r="V11" s="367">
        <v>56013</v>
      </c>
      <c r="W11" s="368">
        <v>168724</v>
      </c>
      <c r="X11" s="370">
        <v>3</v>
      </c>
    </row>
    <row r="12" spans="1:24" ht="21" customHeight="1">
      <c r="A12" s="364"/>
      <c r="B12" s="365">
        <v>4</v>
      </c>
      <c r="C12" s="366" t="s">
        <v>322</v>
      </c>
      <c r="D12" s="367">
        <v>700092</v>
      </c>
      <c r="E12" s="367">
        <v>452264</v>
      </c>
      <c r="F12" s="367">
        <v>387930</v>
      </c>
      <c r="G12" s="367">
        <v>62373</v>
      </c>
      <c r="H12" s="367">
        <v>1961</v>
      </c>
      <c r="I12" s="367">
        <v>46329</v>
      </c>
      <c r="J12" s="367">
        <v>-7290</v>
      </c>
      <c r="K12" s="367">
        <v>52785</v>
      </c>
      <c r="L12" s="367">
        <v>11157</v>
      </c>
      <c r="M12" s="367">
        <v>18787</v>
      </c>
      <c r="N12" s="367">
        <v>14486</v>
      </c>
      <c r="O12" s="367">
        <v>8355</v>
      </c>
      <c r="P12" s="367">
        <v>834</v>
      </c>
      <c r="Q12" s="367">
        <v>201499</v>
      </c>
      <c r="R12" s="367">
        <v>103444</v>
      </c>
      <c r="S12" s="367">
        <v>667</v>
      </c>
      <c r="T12" s="367">
        <v>97388</v>
      </c>
      <c r="U12" s="367">
        <v>2599</v>
      </c>
      <c r="V12" s="367">
        <v>32736</v>
      </c>
      <c r="W12" s="368">
        <v>62053</v>
      </c>
      <c r="X12" s="370">
        <v>4</v>
      </c>
    </row>
    <row r="13" spans="1:24" ht="21" customHeight="1">
      <c r="A13" s="364"/>
      <c r="B13" s="365">
        <v>5</v>
      </c>
      <c r="C13" s="366" t="s">
        <v>323</v>
      </c>
      <c r="D13" s="367">
        <v>1638944</v>
      </c>
      <c r="E13" s="367">
        <v>1031931</v>
      </c>
      <c r="F13" s="367">
        <v>885140</v>
      </c>
      <c r="G13" s="367">
        <v>142316</v>
      </c>
      <c r="H13" s="367">
        <v>4475</v>
      </c>
      <c r="I13" s="367">
        <v>104897</v>
      </c>
      <c r="J13" s="367">
        <v>-12201</v>
      </c>
      <c r="K13" s="367">
        <v>116549</v>
      </c>
      <c r="L13" s="367">
        <v>25457</v>
      </c>
      <c r="M13" s="367">
        <v>41564</v>
      </c>
      <c r="N13" s="367">
        <v>32424</v>
      </c>
      <c r="O13" s="367">
        <v>17104</v>
      </c>
      <c r="P13" s="367">
        <v>549</v>
      </c>
      <c r="Q13" s="367">
        <v>502116</v>
      </c>
      <c r="R13" s="367">
        <v>316953</v>
      </c>
      <c r="S13" s="367">
        <v>995</v>
      </c>
      <c r="T13" s="367">
        <v>184168</v>
      </c>
      <c r="U13" s="367">
        <v>3000</v>
      </c>
      <c r="V13" s="367">
        <v>56754</v>
      </c>
      <c r="W13" s="368">
        <v>124414</v>
      </c>
      <c r="X13" s="370">
        <v>5</v>
      </c>
    </row>
    <row r="14" spans="1:24" ht="21" customHeight="1">
      <c r="A14" s="364"/>
      <c r="B14" s="365">
        <v>6</v>
      </c>
      <c r="C14" s="366" t="s">
        <v>324</v>
      </c>
      <c r="D14" s="367">
        <v>645960</v>
      </c>
      <c r="E14" s="367">
        <v>415906</v>
      </c>
      <c r="F14" s="367">
        <v>356743</v>
      </c>
      <c r="G14" s="367">
        <v>57359</v>
      </c>
      <c r="H14" s="367">
        <v>1804</v>
      </c>
      <c r="I14" s="367">
        <v>42702</v>
      </c>
      <c r="J14" s="367">
        <v>-6532</v>
      </c>
      <c r="K14" s="367">
        <v>48779</v>
      </c>
      <c r="L14" s="367">
        <v>10259</v>
      </c>
      <c r="M14" s="367">
        <v>17480</v>
      </c>
      <c r="N14" s="367">
        <v>13419</v>
      </c>
      <c r="O14" s="367">
        <v>7621</v>
      </c>
      <c r="P14" s="367">
        <v>455</v>
      </c>
      <c r="Q14" s="367">
        <v>187352</v>
      </c>
      <c r="R14" s="367">
        <v>91198</v>
      </c>
      <c r="S14" s="367">
        <v>655</v>
      </c>
      <c r="T14" s="367">
        <v>95499</v>
      </c>
      <c r="U14" s="367">
        <v>3744</v>
      </c>
      <c r="V14" s="367">
        <v>29724</v>
      </c>
      <c r="W14" s="368">
        <v>62031</v>
      </c>
      <c r="X14" s="370">
        <v>6</v>
      </c>
    </row>
    <row r="15" spans="1:24" ht="21" customHeight="1">
      <c r="A15" s="364"/>
      <c r="B15" s="365">
        <v>7</v>
      </c>
      <c r="C15" s="366" t="s">
        <v>247</v>
      </c>
      <c r="D15" s="367">
        <v>389194</v>
      </c>
      <c r="E15" s="367">
        <v>248779</v>
      </c>
      <c r="F15" s="367">
        <v>213391</v>
      </c>
      <c r="G15" s="367">
        <v>34309</v>
      </c>
      <c r="H15" s="367">
        <v>1079</v>
      </c>
      <c r="I15" s="367">
        <v>24730</v>
      </c>
      <c r="J15" s="367">
        <v>-5877</v>
      </c>
      <c r="K15" s="367">
        <v>30276</v>
      </c>
      <c r="L15" s="367">
        <v>6137</v>
      </c>
      <c r="M15" s="367">
        <v>10969</v>
      </c>
      <c r="N15" s="367">
        <v>8276</v>
      </c>
      <c r="O15" s="367">
        <v>4894</v>
      </c>
      <c r="P15" s="367">
        <v>331</v>
      </c>
      <c r="Q15" s="367">
        <v>115685</v>
      </c>
      <c r="R15" s="367">
        <v>43003</v>
      </c>
      <c r="S15" s="367">
        <v>515</v>
      </c>
      <c r="T15" s="367">
        <v>72167</v>
      </c>
      <c r="U15" s="367">
        <v>4798</v>
      </c>
      <c r="V15" s="367">
        <v>27611</v>
      </c>
      <c r="W15" s="368">
        <v>39758</v>
      </c>
      <c r="X15" s="370">
        <v>7</v>
      </c>
    </row>
    <row r="16" spans="1:24" ht="21" customHeight="1">
      <c r="A16" s="364"/>
      <c r="B16" s="365">
        <v>8</v>
      </c>
      <c r="C16" s="366" t="s">
        <v>248</v>
      </c>
      <c r="D16" s="367">
        <v>267760</v>
      </c>
      <c r="E16" s="367">
        <v>166779</v>
      </c>
      <c r="F16" s="367">
        <v>143054</v>
      </c>
      <c r="G16" s="367">
        <v>23001</v>
      </c>
      <c r="H16" s="367">
        <v>724</v>
      </c>
      <c r="I16" s="367">
        <v>17413</v>
      </c>
      <c r="J16" s="367">
        <v>-2937</v>
      </c>
      <c r="K16" s="367">
        <v>20224</v>
      </c>
      <c r="L16" s="367">
        <v>4114</v>
      </c>
      <c r="M16" s="367">
        <v>7252</v>
      </c>
      <c r="N16" s="367">
        <v>5498</v>
      </c>
      <c r="O16" s="367">
        <v>3360</v>
      </c>
      <c r="P16" s="367">
        <v>126</v>
      </c>
      <c r="Q16" s="367">
        <v>83568</v>
      </c>
      <c r="R16" s="367">
        <v>37908</v>
      </c>
      <c r="S16" s="367">
        <v>259</v>
      </c>
      <c r="T16" s="367">
        <v>45401</v>
      </c>
      <c r="U16" s="367">
        <v>1802</v>
      </c>
      <c r="V16" s="367">
        <v>18326</v>
      </c>
      <c r="W16" s="368">
        <v>25273</v>
      </c>
      <c r="X16" s="370">
        <v>8</v>
      </c>
    </row>
    <row r="17" spans="1:24" ht="21" customHeight="1">
      <c r="A17" s="364"/>
      <c r="B17" s="365">
        <v>9</v>
      </c>
      <c r="C17" s="366" t="s">
        <v>249</v>
      </c>
      <c r="D17" s="367">
        <v>318076</v>
      </c>
      <c r="E17" s="367">
        <v>194893</v>
      </c>
      <c r="F17" s="367">
        <v>167169</v>
      </c>
      <c r="G17" s="367">
        <v>26879</v>
      </c>
      <c r="H17" s="367">
        <v>845</v>
      </c>
      <c r="I17" s="367">
        <v>20840</v>
      </c>
      <c r="J17" s="367">
        <v>-3864</v>
      </c>
      <c r="K17" s="367">
        <v>24555</v>
      </c>
      <c r="L17" s="367">
        <v>4808</v>
      </c>
      <c r="M17" s="367">
        <v>9031</v>
      </c>
      <c r="N17" s="367">
        <v>6695</v>
      </c>
      <c r="O17" s="367">
        <v>4021</v>
      </c>
      <c r="P17" s="367">
        <v>149</v>
      </c>
      <c r="Q17" s="367">
        <v>102343</v>
      </c>
      <c r="R17" s="367">
        <v>32640</v>
      </c>
      <c r="S17" s="367">
        <v>365</v>
      </c>
      <c r="T17" s="367">
        <v>69338</v>
      </c>
      <c r="U17" s="367">
        <v>6661</v>
      </c>
      <c r="V17" s="367">
        <v>30344</v>
      </c>
      <c r="W17" s="368">
        <v>32333</v>
      </c>
      <c r="X17" s="370">
        <v>9</v>
      </c>
    </row>
    <row r="18" spans="1:24" ht="21" customHeight="1">
      <c r="A18" s="364"/>
      <c r="B18" s="365"/>
      <c r="C18" s="366"/>
      <c r="D18" s="367" t="s">
        <v>325</v>
      </c>
      <c r="E18" s="367" t="s">
        <v>325</v>
      </c>
      <c r="F18" s="367" t="s">
        <v>325</v>
      </c>
      <c r="G18" s="367" t="s">
        <v>325</v>
      </c>
      <c r="H18" s="367" t="s">
        <v>325</v>
      </c>
      <c r="I18" s="367" t="s">
        <v>325</v>
      </c>
      <c r="J18" s="367" t="s">
        <v>325</v>
      </c>
      <c r="K18" s="367" t="s">
        <v>325</v>
      </c>
      <c r="L18" s="367" t="s">
        <v>325</v>
      </c>
      <c r="M18" s="367" t="s">
        <v>325</v>
      </c>
      <c r="N18" s="367"/>
      <c r="O18" s="367" t="s">
        <v>325</v>
      </c>
      <c r="P18" s="367" t="s">
        <v>325</v>
      </c>
      <c r="Q18" s="367" t="s">
        <v>325</v>
      </c>
      <c r="R18" s="367" t="s">
        <v>325</v>
      </c>
      <c r="S18" s="367" t="s">
        <v>325</v>
      </c>
      <c r="T18" s="367" t="s">
        <v>325</v>
      </c>
      <c r="U18" s="367" t="s">
        <v>325</v>
      </c>
      <c r="V18" s="367" t="s">
        <v>325</v>
      </c>
      <c r="W18" s="368" t="s">
        <v>325</v>
      </c>
      <c r="X18" s="369"/>
    </row>
    <row r="19" spans="1:24" ht="21" customHeight="1">
      <c r="A19" s="371" t="s">
        <v>319</v>
      </c>
      <c r="B19" s="372">
        <v>100</v>
      </c>
      <c r="C19" s="373" t="s">
        <v>326</v>
      </c>
      <c r="D19" s="374">
        <v>4730153</v>
      </c>
      <c r="E19" s="374">
        <v>3012929</v>
      </c>
      <c r="F19" s="374">
        <v>2584337</v>
      </c>
      <c r="G19" s="374">
        <v>415521</v>
      </c>
      <c r="H19" s="374">
        <v>13071</v>
      </c>
      <c r="I19" s="374">
        <v>287732</v>
      </c>
      <c r="J19" s="374">
        <v>-41551</v>
      </c>
      <c r="K19" s="374">
        <v>324838</v>
      </c>
      <c r="L19" s="374">
        <v>74332</v>
      </c>
      <c r="M19" s="374">
        <v>118844</v>
      </c>
      <c r="N19" s="374">
        <v>93455</v>
      </c>
      <c r="O19" s="374">
        <v>38207</v>
      </c>
      <c r="P19" s="374">
        <v>4445</v>
      </c>
      <c r="Q19" s="374">
        <v>1429492</v>
      </c>
      <c r="R19" s="374">
        <v>962705</v>
      </c>
      <c r="S19" s="374">
        <v>2613</v>
      </c>
      <c r="T19" s="374">
        <v>464174</v>
      </c>
      <c r="U19" s="374">
        <v>1445</v>
      </c>
      <c r="V19" s="374">
        <v>131863</v>
      </c>
      <c r="W19" s="375">
        <v>330866</v>
      </c>
      <c r="X19" s="370">
        <v>100</v>
      </c>
    </row>
    <row r="20" spans="1:24" ht="21" customHeight="1">
      <c r="A20" s="376" t="s">
        <v>327</v>
      </c>
      <c r="B20" s="377">
        <v>1</v>
      </c>
      <c r="C20" s="378" t="s">
        <v>241</v>
      </c>
      <c r="D20" s="367">
        <v>3190044</v>
      </c>
      <c r="E20" s="367">
        <v>2237169</v>
      </c>
      <c r="F20" s="367">
        <v>1918930</v>
      </c>
      <c r="G20" s="367">
        <v>308534</v>
      </c>
      <c r="H20" s="367">
        <v>9705</v>
      </c>
      <c r="I20" s="367">
        <v>220037</v>
      </c>
      <c r="J20" s="367">
        <v>-16822</v>
      </c>
      <c r="K20" s="367">
        <v>234955</v>
      </c>
      <c r="L20" s="367">
        <v>55187</v>
      </c>
      <c r="M20" s="367">
        <v>86511</v>
      </c>
      <c r="N20" s="367">
        <v>68550</v>
      </c>
      <c r="O20" s="367">
        <v>24707</v>
      </c>
      <c r="P20" s="367">
        <v>1904</v>
      </c>
      <c r="Q20" s="367">
        <v>732838</v>
      </c>
      <c r="R20" s="367">
        <v>437368</v>
      </c>
      <c r="S20" s="367">
        <v>1520</v>
      </c>
      <c r="T20" s="367">
        <v>293950</v>
      </c>
      <c r="U20" s="367">
        <v>153</v>
      </c>
      <c r="V20" s="367">
        <v>85516</v>
      </c>
      <c r="W20" s="368">
        <v>208281</v>
      </c>
      <c r="X20" s="370">
        <v>1</v>
      </c>
    </row>
    <row r="21" spans="1:24" ht="21" customHeight="1">
      <c r="A21" s="376"/>
      <c r="B21" s="377">
        <v>202</v>
      </c>
      <c r="C21" s="378" t="s">
        <v>251</v>
      </c>
      <c r="D21" s="367">
        <v>1277598</v>
      </c>
      <c r="E21" s="367">
        <v>823217</v>
      </c>
      <c r="F21" s="367">
        <v>706114</v>
      </c>
      <c r="G21" s="367">
        <v>113532</v>
      </c>
      <c r="H21" s="367">
        <v>3571</v>
      </c>
      <c r="I21" s="367">
        <v>82833</v>
      </c>
      <c r="J21" s="367">
        <v>-7344</v>
      </c>
      <c r="K21" s="367">
        <v>89679</v>
      </c>
      <c r="L21" s="367">
        <v>20308</v>
      </c>
      <c r="M21" s="367">
        <v>32463</v>
      </c>
      <c r="N21" s="367">
        <v>25529</v>
      </c>
      <c r="O21" s="367">
        <v>11379</v>
      </c>
      <c r="P21" s="367">
        <v>498</v>
      </c>
      <c r="Q21" s="367">
        <v>371548</v>
      </c>
      <c r="R21" s="367">
        <v>244271</v>
      </c>
      <c r="S21" s="367">
        <v>687</v>
      </c>
      <c r="T21" s="367">
        <v>126590</v>
      </c>
      <c r="U21" s="367">
        <v>62</v>
      </c>
      <c r="V21" s="367">
        <v>39230</v>
      </c>
      <c r="W21" s="368">
        <v>87298</v>
      </c>
      <c r="X21" s="370">
        <v>202</v>
      </c>
    </row>
    <row r="22" spans="1:24" ht="21" customHeight="1">
      <c r="A22" s="376"/>
      <c r="B22" s="377">
        <v>204</v>
      </c>
      <c r="C22" s="378" t="s">
        <v>252</v>
      </c>
      <c r="D22" s="367">
        <v>1540535</v>
      </c>
      <c r="E22" s="367">
        <v>1135805</v>
      </c>
      <c r="F22" s="367">
        <v>974236</v>
      </c>
      <c r="G22" s="367">
        <v>156642</v>
      </c>
      <c r="H22" s="367">
        <v>4927</v>
      </c>
      <c r="I22" s="367">
        <v>111007</v>
      </c>
      <c r="J22" s="367">
        <v>-7193</v>
      </c>
      <c r="K22" s="367">
        <v>116859</v>
      </c>
      <c r="L22" s="367">
        <v>28018</v>
      </c>
      <c r="M22" s="367">
        <v>43424</v>
      </c>
      <c r="N22" s="367">
        <v>34562</v>
      </c>
      <c r="O22" s="367">
        <v>10855</v>
      </c>
      <c r="P22" s="367">
        <v>1341</v>
      </c>
      <c r="Q22" s="367">
        <v>293723</v>
      </c>
      <c r="R22" s="367">
        <v>158397</v>
      </c>
      <c r="S22" s="367">
        <v>647</v>
      </c>
      <c r="T22" s="367">
        <v>134679</v>
      </c>
      <c r="U22" s="367">
        <v>90</v>
      </c>
      <c r="V22" s="367">
        <v>36579</v>
      </c>
      <c r="W22" s="368">
        <v>98010</v>
      </c>
      <c r="X22" s="370">
        <v>204</v>
      </c>
    </row>
    <row r="23" spans="1:24" ht="21" customHeight="1">
      <c r="A23" s="376"/>
      <c r="B23" s="377">
        <v>206</v>
      </c>
      <c r="C23" s="378" t="s">
        <v>253</v>
      </c>
      <c r="D23" s="367">
        <v>371911</v>
      </c>
      <c r="E23" s="367">
        <v>278147</v>
      </c>
      <c r="F23" s="367">
        <v>238580</v>
      </c>
      <c r="G23" s="367">
        <v>38360</v>
      </c>
      <c r="H23" s="367">
        <v>1207</v>
      </c>
      <c r="I23" s="367">
        <v>26197</v>
      </c>
      <c r="J23" s="367">
        <v>-2285</v>
      </c>
      <c r="K23" s="367">
        <v>28417</v>
      </c>
      <c r="L23" s="367">
        <v>6861</v>
      </c>
      <c r="M23" s="367">
        <v>10624</v>
      </c>
      <c r="N23" s="367">
        <v>8459</v>
      </c>
      <c r="O23" s="367">
        <v>2473</v>
      </c>
      <c r="P23" s="367">
        <v>65</v>
      </c>
      <c r="Q23" s="367">
        <v>67567</v>
      </c>
      <c r="R23" s="367">
        <v>34700</v>
      </c>
      <c r="S23" s="367">
        <v>186</v>
      </c>
      <c r="T23" s="367">
        <v>32681</v>
      </c>
      <c r="U23" s="367">
        <v>1</v>
      </c>
      <c r="V23" s="367">
        <v>9707</v>
      </c>
      <c r="W23" s="368">
        <v>22973</v>
      </c>
      <c r="X23" s="370">
        <v>206</v>
      </c>
    </row>
    <row r="24" spans="1:24" ht="21" customHeight="1">
      <c r="A24" s="379" t="s">
        <v>327</v>
      </c>
      <c r="B24" s="380">
        <v>2</v>
      </c>
      <c r="C24" s="381" t="s">
        <v>242</v>
      </c>
      <c r="D24" s="382">
        <v>2023051</v>
      </c>
      <c r="E24" s="382">
        <v>1460244</v>
      </c>
      <c r="F24" s="382">
        <v>1252525</v>
      </c>
      <c r="G24" s="382">
        <v>201386</v>
      </c>
      <c r="H24" s="382">
        <v>6333</v>
      </c>
      <c r="I24" s="382">
        <v>136761</v>
      </c>
      <c r="J24" s="382">
        <v>-17970</v>
      </c>
      <c r="K24" s="382">
        <v>153940</v>
      </c>
      <c r="L24" s="382">
        <v>36021</v>
      </c>
      <c r="M24" s="382">
        <v>57776</v>
      </c>
      <c r="N24" s="382">
        <v>45377</v>
      </c>
      <c r="O24" s="382">
        <v>14766</v>
      </c>
      <c r="P24" s="382">
        <v>791</v>
      </c>
      <c r="Q24" s="382">
        <v>426046</v>
      </c>
      <c r="R24" s="382">
        <v>194575</v>
      </c>
      <c r="S24" s="382">
        <v>1321</v>
      </c>
      <c r="T24" s="382">
        <v>230150</v>
      </c>
      <c r="U24" s="382">
        <v>1001</v>
      </c>
      <c r="V24" s="382">
        <v>58814</v>
      </c>
      <c r="W24" s="383">
        <v>170335</v>
      </c>
      <c r="X24" s="370">
        <v>2</v>
      </c>
    </row>
    <row r="25" spans="1:24" ht="21" customHeight="1">
      <c r="A25" s="376"/>
      <c r="B25" s="377">
        <v>207</v>
      </c>
      <c r="C25" s="378" t="s">
        <v>254</v>
      </c>
      <c r="D25" s="367">
        <v>536205</v>
      </c>
      <c r="E25" s="367">
        <v>378102</v>
      </c>
      <c r="F25" s="367">
        <v>324317</v>
      </c>
      <c r="G25" s="367">
        <v>52145</v>
      </c>
      <c r="H25" s="367">
        <v>1640</v>
      </c>
      <c r="I25" s="367">
        <v>30378</v>
      </c>
      <c r="J25" s="367">
        <v>-9864</v>
      </c>
      <c r="K25" s="367">
        <v>40261</v>
      </c>
      <c r="L25" s="367">
        <v>9328</v>
      </c>
      <c r="M25" s="367">
        <v>14826</v>
      </c>
      <c r="N25" s="367">
        <v>11685</v>
      </c>
      <c r="O25" s="367">
        <v>4422</v>
      </c>
      <c r="P25" s="367">
        <v>-19</v>
      </c>
      <c r="Q25" s="367">
        <v>127725</v>
      </c>
      <c r="R25" s="367">
        <v>71498</v>
      </c>
      <c r="S25" s="367">
        <v>556</v>
      </c>
      <c r="T25" s="367">
        <v>55671</v>
      </c>
      <c r="U25" s="367">
        <v>87</v>
      </c>
      <c r="V25" s="367">
        <v>16069</v>
      </c>
      <c r="W25" s="368">
        <v>39515</v>
      </c>
      <c r="X25" s="370">
        <v>207</v>
      </c>
    </row>
    <row r="26" spans="1:24" ht="21" customHeight="1">
      <c r="A26" s="376"/>
      <c r="B26" s="377">
        <v>214</v>
      </c>
      <c r="C26" s="378" t="s">
        <v>255</v>
      </c>
      <c r="D26" s="367">
        <v>655016</v>
      </c>
      <c r="E26" s="367">
        <v>492009</v>
      </c>
      <c r="F26" s="367">
        <v>422021</v>
      </c>
      <c r="G26" s="367">
        <v>67854</v>
      </c>
      <c r="H26" s="367">
        <v>2134</v>
      </c>
      <c r="I26" s="367">
        <v>48301</v>
      </c>
      <c r="J26" s="367">
        <v>-3377</v>
      </c>
      <c r="K26" s="367">
        <v>51292</v>
      </c>
      <c r="L26" s="367">
        <v>12136</v>
      </c>
      <c r="M26" s="367">
        <v>19346</v>
      </c>
      <c r="N26" s="367">
        <v>15230</v>
      </c>
      <c r="O26" s="367">
        <v>4580</v>
      </c>
      <c r="P26" s="367">
        <v>386</v>
      </c>
      <c r="Q26" s="367">
        <v>114706</v>
      </c>
      <c r="R26" s="367">
        <v>40350</v>
      </c>
      <c r="S26" s="367">
        <v>341</v>
      </c>
      <c r="T26" s="367">
        <v>74015</v>
      </c>
      <c r="U26" s="367">
        <v>182</v>
      </c>
      <c r="V26" s="367">
        <v>18733</v>
      </c>
      <c r="W26" s="368">
        <v>55100</v>
      </c>
      <c r="X26" s="370">
        <v>214</v>
      </c>
    </row>
    <row r="27" spans="1:24" ht="21" customHeight="1">
      <c r="A27" s="376"/>
      <c r="B27" s="377">
        <v>217</v>
      </c>
      <c r="C27" s="378" t="s">
        <v>256</v>
      </c>
      <c r="D27" s="367">
        <v>396636</v>
      </c>
      <c r="E27" s="367">
        <v>285505</v>
      </c>
      <c r="F27" s="367">
        <v>244892</v>
      </c>
      <c r="G27" s="367">
        <v>39375</v>
      </c>
      <c r="H27" s="367">
        <v>1238</v>
      </c>
      <c r="I27" s="367">
        <v>27914</v>
      </c>
      <c r="J27" s="367">
        <v>-2335</v>
      </c>
      <c r="K27" s="367">
        <v>30179</v>
      </c>
      <c r="L27" s="367">
        <v>7043</v>
      </c>
      <c r="M27" s="367">
        <v>11573</v>
      </c>
      <c r="N27" s="367">
        <v>9006</v>
      </c>
      <c r="O27" s="367">
        <v>2557</v>
      </c>
      <c r="P27" s="367">
        <v>70</v>
      </c>
      <c r="Q27" s="367">
        <v>83217</v>
      </c>
      <c r="R27" s="367">
        <v>29943</v>
      </c>
      <c r="S27" s="367">
        <v>176</v>
      </c>
      <c r="T27" s="367">
        <v>53098</v>
      </c>
      <c r="U27" s="367">
        <v>67</v>
      </c>
      <c r="V27" s="367">
        <v>12435</v>
      </c>
      <c r="W27" s="368">
        <v>40596</v>
      </c>
      <c r="X27" s="370">
        <v>217</v>
      </c>
    </row>
    <row r="28" spans="1:24" ht="21" customHeight="1">
      <c r="A28" s="376"/>
      <c r="B28" s="377">
        <v>219</v>
      </c>
      <c r="C28" s="378" t="s">
        <v>257</v>
      </c>
      <c r="D28" s="367">
        <v>355839</v>
      </c>
      <c r="E28" s="367">
        <v>247178</v>
      </c>
      <c r="F28" s="367">
        <v>212017</v>
      </c>
      <c r="G28" s="367">
        <v>34089</v>
      </c>
      <c r="H28" s="367">
        <v>1072</v>
      </c>
      <c r="I28" s="367">
        <v>24555</v>
      </c>
      <c r="J28" s="367">
        <v>-1879</v>
      </c>
      <c r="K28" s="367">
        <v>26080</v>
      </c>
      <c r="L28" s="367">
        <v>6097</v>
      </c>
      <c r="M28" s="367">
        <v>9682</v>
      </c>
      <c r="N28" s="367">
        <v>7634</v>
      </c>
      <c r="O28" s="367">
        <v>2667</v>
      </c>
      <c r="P28" s="367">
        <v>354</v>
      </c>
      <c r="Q28" s="367">
        <v>84106</v>
      </c>
      <c r="R28" s="367">
        <v>47805</v>
      </c>
      <c r="S28" s="367">
        <v>197</v>
      </c>
      <c r="T28" s="367">
        <v>36104</v>
      </c>
      <c r="U28" s="367">
        <v>576</v>
      </c>
      <c r="V28" s="367">
        <v>8801</v>
      </c>
      <c r="W28" s="368">
        <v>26727</v>
      </c>
      <c r="X28" s="370">
        <v>219</v>
      </c>
    </row>
    <row r="29" spans="1:24" ht="21" customHeight="1">
      <c r="A29" s="384"/>
      <c r="B29" s="385">
        <v>301</v>
      </c>
      <c r="C29" s="386" t="s">
        <v>258</v>
      </c>
      <c r="D29" s="387">
        <v>79355</v>
      </c>
      <c r="E29" s="387">
        <v>57450</v>
      </c>
      <c r="F29" s="387">
        <v>49278</v>
      </c>
      <c r="G29" s="387">
        <v>7923</v>
      </c>
      <c r="H29" s="387">
        <v>249</v>
      </c>
      <c r="I29" s="387">
        <v>5613</v>
      </c>
      <c r="J29" s="387">
        <v>-515</v>
      </c>
      <c r="K29" s="387">
        <v>6128</v>
      </c>
      <c r="L29" s="387">
        <v>1417</v>
      </c>
      <c r="M29" s="387">
        <v>2349</v>
      </c>
      <c r="N29" s="387">
        <v>1822</v>
      </c>
      <c r="O29" s="387">
        <v>540</v>
      </c>
      <c r="P29" s="387">
        <v>0</v>
      </c>
      <c r="Q29" s="387">
        <v>16292</v>
      </c>
      <c r="R29" s="387">
        <v>4979</v>
      </c>
      <c r="S29" s="387">
        <v>51</v>
      </c>
      <c r="T29" s="387">
        <v>11262</v>
      </c>
      <c r="U29" s="387">
        <v>89</v>
      </c>
      <c r="V29" s="387">
        <v>2776</v>
      </c>
      <c r="W29" s="388">
        <v>8397</v>
      </c>
      <c r="X29" s="370">
        <v>301</v>
      </c>
    </row>
    <row r="30" spans="1:24" ht="21" customHeight="1">
      <c r="A30" s="376" t="s">
        <v>327</v>
      </c>
      <c r="B30" s="377">
        <v>3</v>
      </c>
      <c r="C30" s="378" t="s">
        <v>328</v>
      </c>
      <c r="D30" s="367">
        <v>1984031</v>
      </c>
      <c r="E30" s="367">
        <v>1321197</v>
      </c>
      <c r="F30" s="367">
        <v>1133258</v>
      </c>
      <c r="G30" s="367">
        <v>182209</v>
      </c>
      <c r="H30" s="367">
        <v>5730</v>
      </c>
      <c r="I30" s="367">
        <v>131193</v>
      </c>
      <c r="J30" s="367">
        <v>-14279</v>
      </c>
      <c r="K30" s="367">
        <v>143773</v>
      </c>
      <c r="L30" s="367">
        <v>32592</v>
      </c>
      <c r="M30" s="367">
        <v>52881</v>
      </c>
      <c r="N30" s="367">
        <v>41350</v>
      </c>
      <c r="O30" s="367">
        <v>16950</v>
      </c>
      <c r="P30" s="367">
        <v>1699</v>
      </c>
      <c r="Q30" s="367">
        <v>531641</v>
      </c>
      <c r="R30" s="367">
        <v>304603</v>
      </c>
      <c r="S30" s="367">
        <v>1061</v>
      </c>
      <c r="T30" s="367">
        <v>225977</v>
      </c>
      <c r="U30" s="367">
        <v>1240</v>
      </c>
      <c r="V30" s="367">
        <v>56013</v>
      </c>
      <c r="W30" s="368">
        <v>168724</v>
      </c>
      <c r="X30" s="370">
        <v>3</v>
      </c>
    </row>
    <row r="31" spans="1:24" ht="21" customHeight="1">
      <c r="A31" s="376"/>
      <c r="B31" s="377">
        <v>203</v>
      </c>
      <c r="C31" s="378" t="s">
        <v>259</v>
      </c>
      <c r="D31" s="367">
        <v>842629</v>
      </c>
      <c r="E31" s="367">
        <v>555558</v>
      </c>
      <c r="F31" s="367">
        <v>476530</v>
      </c>
      <c r="G31" s="367">
        <v>76618</v>
      </c>
      <c r="H31" s="367">
        <v>2410</v>
      </c>
      <c r="I31" s="367">
        <v>53874</v>
      </c>
      <c r="J31" s="367">
        <v>-6211</v>
      </c>
      <c r="K31" s="367">
        <v>58772</v>
      </c>
      <c r="L31" s="367">
        <v>13705</v>
      </c>
      <c r="M31" s="367">
        <v>22050</v>
      </c>
      <c r="N31" s="367">
        <v>17297</v>
      </c>
      <c r="O31" s="367">
        <v>5720</v>
      </c>
      <c r="P31" s="367">
        <v>1313</v>
      </c>
      <c r="Q31" s="367">
        <v>233197</v>
      </c>
      <c r="R31" s="367">
        <v>143170</v>
      </c>
      <c r="S31" s="367">
        <v>451</v>
      </c>
      <c r="T31" s="367">
        <v>89576</v>
      </c>
      <c r="U31" s="367">
        <v>547</v>
      </c>
      <c r="V31" s="367">
        <v>21995</v>
      </c>
      <c r="W31" s="368">
        <v>67034</v>
      </c>
      <c r="X31" s="370">
        <v>203</v>
      </c>
    </row>
    <row r="32" spans="1:24" ht="21" customHeight="1">
      <c r="A32" s="376"/>
      <c r="B32" s="377">
        <v>210</v>
      </c>
      <c r="C32" s="378" t="s">
        <v>260</v>
      </c>
      <c r="D32" s="367">
        <v>710985</v>
      </c>
      <c r="E32" s="367">
        <v>489537</v>
      </c>
      <c r="F32" s="367">
        <v>419901</v>
      </c>
      <c r="G32" s="367">
        <v>67513</v>
      </c>
      <c r="H32" s="367">
        <v>2123</v>
      </c>
      <c r="I32" s="367">
        <v>48154</v>
      </c>
      <c r="J32" s="367">
        <v>-5511</v>
      </c>
      <c r="K32" s="367">
        <v>53544</v>
      </c>
      <c r="L32" s="367">
        <v>12076</v>
      </c>
      <c r="M32" s="367">
        <v>19622</v>
      </c>
      <c r="N32" s="367">
        <v>15335</v>
      </c>
      <c r="O32" s="367">
        <v>6511</v>
      </c>
      <c r="P32" s="367">
        <v>121</v>
      </c>
      <c r="Q32" s="367">
        <v>173294</v>
      </c>
      <c r="R32" s="367">
        <v>88375</v>
      </c>
      <c r="S32" s="367">
        <v>374</v>
      </c>
      <c r="T32" s="367">
        <v>84545</v>
      </c>
      <c r="U32" s="367">
        <v>334</v>
      </c>
      <c r="V32" s="367">
        <v>20683</v>
      </c>
      <c r="W32" s="368">
        <v>63528</v>
      </c>
      <c r="X32" s="370">
        <v>210</v>
      </c>
    </row>
    <row r="33" spans="1:24" ht="21" customHeight="1">
      <c r="A33" s="376"/>
      <c r="B33" s="377">
        <v>216</v>
      </c>
      <c r="C33" s="378" t="s">
        <v>261</v>
      </c>
      <c r="D33" s="367">
        <v>251817</v>
      </c>
      <c r="E33" s="367">
        <v>164745</v>
      </c>
      <c r="F33" s="367">
        <v>141310</v>
      </c>
      <c r="G33" s="367">
        <v>22720</v>
      </c>
      <c r="H33" s="367">
        <v>715</v>
      </c>
      <c r="I33" s="367">
        <v>17286</v>
      </c>
      <c r="J33" s="367">
        <v>-1685</v>
      </c>
      <c r="K33" s="367">
        <v>18813</v>
      </c>
      <c r="L33" s="367">
        <v>4064</v>
      </c>
      <c r="M33" s="367">
        <v>6630</v>
      </c>
      <c r="N33" s="367">
        <v>5174</v>
      </c>
      <c r="O33" s="367">
        <v>2945</v>
      </c>
      <c r="P33" s="367">
        <v>158</v>
      </c>
      <c r="Q33" s="367">
        <v>69786</v>
      </c>
      <c r="R33" s="367">
        <v>40418</v>
      </c>
      <c r="S33" s="367">
        <v>139</v>
      </c>
      <c r="T33" s="367">
        <v>29229</v>
      </c>
      <c r="U33" s="367">
        <v>79</v>
      </c>
      <c r="V33" s="367">
        <v>7042</v>
      </c>
      <c r="W33" s="368">
        <v>22108</v>
      </c>
      <c r="X33" s="370">
        <v>216</v>
      </c>
    </row>
    <row r="34" spans="1:24" ht="21" customHeight="1">
      <c r="A34" s="376"/>
      <c r="B34" s="377">
        <v>381</v>
      </c>
      <c r="C34" s="378" t="s">
        <v>262</v>
      </c>
      <c r="D34" s="367">
        <v>87636</v>
      </c>
      <c r="E34" s="367">
        <v>51916</v>
      </c>
      <c r="F34" s="367">
        <v>44531</v>
      </c>
      <c r="G34" s="367">
        <v>7160</v>
      </c>
      <c r="H34" s="367">
        <v>225</v>
      </c>
      <c r="I34" s="367">
        <v>5573</v>
      </c>
      <c r="J34" s="367">
        <v>-438</v>
      </c>
      <c r="K34" s="367">
        <v>5988</v>
      </c>
      <c r="L34" s="367">
        <v>1281</v>
      </c>
      <c r="M34" s="367">
        <v>2176</v>
      </c>
      <c r="N34" s="367">
        <v>1672</v>
      </c>
      <c r="O34" s="367">
        <v>859</v>
      </c>
      <c r="P34" s="367">
        <v>23</v>
      </c>
      <c r="Q34" s="367">
        <v>30147</v>
      </c>
      <c r="R34" s="367">
        <v>18351</v>
      </c>
      <c r="S34" s="367">
        <v>47</v>
      </c>
      <c r="T34" s="367">
        <v>11749</v>
      </c>
      <c r="U34" s="367">
        <v>259</v>
      </c>
      <c r="V34" s="367">
        <v>3546</v>
      </c>
      <c r="W34" s="368">
        <v>7944</v>
      </c>
      <c r="X34" s="370">
        <v>381</v>
      </c>
    </row>
    <row r="35" spans="1:24" ht="21" customHeight="1">
      <c r="A35" s="384"/>
      <c r="B35" s="385">
        <v>382</v>
      </c>
      <c r="C35" s="386" t="s">
        <v>263</v>
      </c>
      <c r="D35" s="367">
        <v>90964</v>
      </c>
      <c r="E35" s="367">
        <v>59441</v>
      </c>
      <c r="F35" s="367">
        <v>50986</v>
      </c>
      <c r="G35" s="367">
        <v>8198</v>
      </c>
      <c r="H35" s="367">
        <v>257</v>
      </c>
      <c r="I35" s="367">
        <v>6306</v>
      </c>
      <c r="J35" s="367">
        <v>-434</v>
      </c>
      <c r="K35" s="367">
        <v>6656</v>
      </c>
      <c r="L35" s="367">
        <v>1466</v>
      </c>
      <c r="M35" s="367">
        <v>2403</v>
      </c>
      <c r="N35" s="367">
        <v>1872</v>
      </c>
      <c r="O35" s="367">
        <v>915</v>
      </c>
      <c r="P35" s="367">
        <v>84</v>
      </c>
      <c r="Q35" s="367">
        <v>25217</v>
      </c>
      <c r="R35" s="367">
        <v>14289</v>
      </c>
      <c r="S35" s="367">
        <v>50</v>
      </c>
      <c r="T35" s="367">
        <v>10878</v>
      </c>
      <c r="U35" s="367">
        <v>21</v>
      </c>
      <c r="V35" s="367">
        <v>2747</v>
      </c>
      <c r="W35" s="368">
        <v>8110</v>
      </c>
      <c r="X35" s="370">
        <v>382</v>
      </c>
    </row>
    <row r="36" spans="1:24" ht="21" customHeight="1">
      <c r="A36" s="376" t="s">
        <v>319</v>
      </c>
      <c r="B36" s="377">
        <v>4</v>
      </c>
      <c r="C36" s="378" t="s">
        <v>329</v>
      </c>
      <c r="D36" s="382">
        <v>700092</v>
      </c>
      <c r="E36" s="382">
        <v>452264</v>
      </c>
      <c r="F36" s="382">
        <v>387930</v>
      </c>
      <c r="G36" s="382">
        <v>62373</v>
      </c>
      <c r="H36" s="382">
        <v>1961</v>
      </c>
      <c r="I36" s="382">
        <v>46329</v>
      </c>
      <c r="J36" s="382">
        <v>-7290</v>
      </c>
      <c r="K36" s="382">
        <v>52785</v>
      </c>
      <c r="L36" s="382">
        <v>11157</v>
      </c>
      <c r="M36" s="382">
        <v>18787</v>
      </c>
      <c r="N36" s="382">
        <v>14486</v>
      </c>
      <c r="O36" s="382">
        <v>8355</v>
      </c>
      <c r="P36" s="382">
        <v>834</v>
      </c>
      <c r="Q36" s="382">
        <v>201499</v>
      </c>
      <c r="R36" s="382">
        <v>103444</v>
      </c>
      <c r="S36" s="382">
        <v>667</v>
      </c>
      <c r="T36" s="382">
        <v>97388</v>
      </c>
      <c r="U36" s="382">
        <v>2599</v>
      </c>
      <c r="V36" s="382">
        <v>32736</v>
      </c>
      <c r="W36" s="383">
        <v>62053</v>
      </c>
      <c r="X36" s="370">
        <v>4</v>
      </c>
    </row>
    <row r="37" spans="1:24" ht="21" customHeight="1">
      <c r="A37" s="376"/>
      <c r="B37" s="377">
        <v>213</v>
      </c>
      <c r="C37" s="378" t="s">
        <v>330</v>
      </c>
      <c r="D37" s="367">
        <v>99080</v>
      </c>
      <c r="E37" s="367">
        <v>65209</v>
      </c>
      <c r="F37" s="367">
        <v>55934</v>
      </c>
      <c r="G37" s="367">
        <v>8993</v>
      </c>
      <c r="H37" s="367">
        <v>282</v>
      </c>
      <c r="I37" s="367">
        <v>6385</v>
      </c>
      <c r="J37" s="367">
        <v>-1021</v>
      </c>
      <c r="K37" s="367">
        <v>7322</v>
      </c>
      <c r="L37" s="367">
        <v>1609</v>
      </c>
      <c r="M37" s="367">
        <v>2732</v>
      </c>
      <c r="N37" s="367">
        <v>2100</v>
      </c>
      <c r="O37" s="367">
        <v>881</v>
      </c>
      <c r="P37" s="367">
        <v>84</v>
      </c>
      <c r="Q37" s="367">
        <v>27486</v>
      </c>
      <c r="R37" s="367">
        <v>12663</v>
      </c>
      <c r="S37" s="367">
        <v>112</v>
      </c>
      <c r="T37" s="367">
        <v>14711</v>
      </c>
      <c r="U37" s="367">
        <v>235</v>
      </c>
      <c r="V37" s="367">
        <v>5337</v>
      </c>
      <c r="W37" s="368">
        <v>9139</v>
      </c>
      <c r="X37" s="370">
        <v>213</v>
      </c>
    </row>
    <row r="38" spans="1:24" ht="21" customHeight="1">
      <c r="A38" s="376"/>
      <c r="B38" s="377">
        <v>215</v>
      </c>
      <c r="C38" s="378" t="s">
        <v>331</v>
      </c>
      <c r="D38" s="367">
        <v>195898</v>
      </c>
      <c r="E38" s="367">
        <v>126651</v>
      </c>
      <c r="F38" s="367">
        <v>108634</v>
      </c>
      <c r="G38" s="367">
        <v>17467</v>
      </c>
      <c r="H38" s="367">
        <v>550</v>
      </c>
      <c r="I38" s="367">
        <v>13451</v>
      </c>
      <c r="J38" s="367">
        <v>-1499</v>
      </c>
      <c r="K38" s="367">
        <v>14773</v>
      </c>
      <c r="L38" s="367">
        <v>3124</v>
      </c>
      <c r="M38" s="367">
        <v>5312</v>
      </c>
      <c r="N38" s="367">
        <v>4081</v>
      </c>
      <c r="O38" s="367">
        <v>2256</v>
      </c>
      <c r="P38" s="367">
        <v>177</v>
      </c>
      <c r="Q38" s="367">
        <v>55796</v>
      </c>
      <c r="R38" s="367">
        <v>26914</v>
      </c>
      <c r="S38" s="367">
        <v>102</v>
      </c>
      <c r="T38" s="367">
        <v>28780</v>
      </c>
      <c r="U38" s="367">
        <v>652</v>
      </c>
      <c r="V38" s="367">
        <v>8987</v>
      </c>
      <c r="W38" s="368">
        <v>19141</v>
      </c>
      <c r="X38" s="370">
        <v>215</v>
      </c>
    </row>
    <row r="39" spans="1:24" ht="21" customHeight="1">
      <c r="A39" s="376"/>
      <c r="B39" s="377">
        <v>218</v>
      </c>
      <c r="C39" s="378" t="s">
        <v>266</v>
      </c>
      <c r="D39" s="367">
        <v>128249</v>
      </c>
      <c r="E39" s="367">
        <v>82203</v>
      </c>
      <c r="F39" s="367">
        <v>70509</v>
      </c>
      <c r="G39" s="367">
        <v>11337</v>
      </c>
      <c r="H39" s="367">
        <v>357</v>
      </c>
      <c r="I39" s="367">
        <v>8212</v>
      </c>
      <c r="J39" s="367">
        <v>-1662</v>
      </c>
      <c r="K39" s="367">
        <v>9511</v>
      </c>
      <c r="L39" s="367">
        <v>2028</v>
      </c>
      <c r="M39" s="367">
        <v>3374</v>
      </c>
      <c r="N39" s="367">
        <v>2613</v>
      </c>
      <c r="O39" s="367">
        <v>1496</v>
      </c>
      <c r="P39" s="367">
        <v>363</v>
      </c>
      <c r="Q39" s="367">
        <v>37834</v>
      </c>
      <c r="R39" s="367">
        <v>21164</v>
      </c>
      <c r="S39" s="367">
        <v>167</v>
      </c>
      <c r="T39" s="367">
        <v>16503</v>
      </c>
      <c r="U39" s="367">
        <v>380</v>
      </c>
      <c r="V39" s="367">
        <v>5310</v>
      </c>
      <c r="W39" s="368">
        <v>10813</v>
      </c>
      <c r="X39" s="370">
        <v>218</v>
      </c>
    </row>
    <row r="40" spans="1:24" ht="21" customHeight="1">
      <c r="A40" s="376"/>
      <c r="B40" s="377">
        <v>220</v>
      </c>
      <c r="C40" s="378" t="s">
        <v>267</v>
      </c>
      <c r="D40" s="367">
        <v>119051</v>
      </c>
      <c r="E40" s="367">
        <v>75734</v>
      </c>
      <c r="F40" s="367">
        <v>64961</v>
      </c>
      <c r="G40" s="367">
        <v>10445</v>
      </c>
      <c r="H40" s="367">
        <v>328</v>
      </c>
      <c r="I40" s="367">
        <v>8097</v>
      </c>
      <c r="J40" s="367">
        <v>-993</v>
      </c>
      <c r="K40" s="367">
        <v>9043</v>
      </c>
      <c r="L40" s="367">
        <v>1868</v>
      </c>
      <c r="M40" s="367">
        <v>3121</v>
      </c>
      <c r="N40" s="367">
        <v>2414</v>
      </c>
      <c r="O40" s="367">
        <v>1640</v>
      </c>
      <c r="P40" s="367">
        <v>47</v>
      </c>
      <c r="Q40" s="367">
        <v>35220</v>
      </c>
      <c r="R40" s="367">
        <v>19533</v>
      </c>
      <c r="S40" s="367">
        <v>121</v>
      </c>
      <c r="T40" s="367">
        <v>15566</v>
      </c>
      <c r="U40" s="367">
        <v>283</v>
      </c>
      <c r="V40" s="367">
        <v>5191</v>
      </c>
      <c r="W40" s="368">
        <v>10092</v>
      </c>
      <c r="X40" s="370">
        <v>220</v>
      </c>
    </row>
    <row r="41" spans="1:24" ht="21" customHeight="1">
      <c r="A41" s="376"/>
      <c r="B41" s="377">
        <v>228</v>
      </c>
      <c r="C41" s="378" t="s">
        <v>332</v>
      </c>
      <c r="D41" s="367">
        <v>109803</v>
      </c>
      <c r="E41" s="367">
        <v>70198</v>
      </c>
      <c r="F41" s="367">
        <v>60213</v>
      </c>
      <c r="G41" s="367">
        <v>9681</v>
      </c>
      <c r="H41" s="367">
        <v>304</v>
      </c>
      <c r="I41" s="367">
        <v>6777</v>
      </c>
      <c r="J41" s="367">
        <v>-1656</v>
      </c>
      <c r="K41" s="367">
        <v>8382</v>
      </c>
      <c r="L41" s="367">
        <v>1732</v>
      </c>
      <c r="M41" s="367">
        <v>2849</v>
      </c>
      <c r="N41" s="367">
        <v>2216</v>
      </c>
      <c r="O41" s="367">
        <v>1585</v>
      </c>
      <c r="P41" s="367">
        <v>51</v>
      </c>
      <c r="Q41" s="367">
        <v>32828</v>
      </c>
      <c r="R41" s="367">
        <v>19551</v>
      </c>
      <c r="S41" s="367">
        <v>120</v>
      </c>
      <c r="T41" s="367">
        <v>13157</v>
      </c>
      <c r="U41" s="367">
        <v>506</v>
      </c>
      <c r="V41" s="367">
        <v>4614</v>
      </c>
      <c r="W41" s="368">
        <v>8037</v>
      </c>
      <c r="X41" s="370">
        <v>228</v>
      </c>
    </row>
    <row r="42" spans="1:24" ht="21" customHeight="1">
      <c r="A42" s="384"/>
      <c r="B42" s="385">
        <v>365</v>
      </c>
      <c r="C42" s="386" t="s">
        <v>333</v>
      </c>
      <c r="D42" s="387">
        <v>48011</v>
      </c>
      <c r="E42" s="387">
        <v>32269</v>
      </c>
      <c r="F42" s="387">
        <v>27679</v>
      </c>
      <c r="G42" s="387">
        <v>4450</v>
      </c>
      <c r="H42" s="387">
        <v>140</v>
      </c>
      <c r="I42" s="387">
        <v>3407</v>
      </c>
      <c r="J42" s="387">
        <v>-459</v>
      </c>
      <c r="K42" s="387">
        <v>3754</v>
      </c>
      <c r="L42" s="387">
        <v>796</v>
      </c>
      <c r="M42" s="387">
        <v>1399</v>
      </c>
      <c r="N42" s="387">
        <v>1062</v>
      </c>
      <c r="O42" s="387">
        <v>497</v>
      </c>
      <c r="P42" s="387">
        <v>112</v>
      </c>
      <c r="Q42" s="387">
        <v>12335</v>
      </c>
      <c r="R42" s="387">
        <v>3619</v>
      </c>
      <c r="S42" s="387">
        <v>45</v>
      </c>
      <c r="T42" s="387">
        <v>8671</v>
      </c>
      <c r="U42" s="387">
        <v>543</v>
      </c>
      <c r="V42" s="387">
        <v>3297</v>
      </c>
      <c r="W42" s="388">
        <v>4831</v>
      </c>
      <c r="X42" s="370">
        <v>365</v>
      </c>
    </row>
    <row r="43" spans="1:24" ht="21" customHeight="1">
      <c r="A43" s="379" t="s">
        <v>319</v>
      </c>
      <c r="B43" s="380">
        <v>5</v>
      </c>
      <c r="C43" s="381" t="s">
        <v>334</v>
      </c>
      <c r="D43" s="382">
        <v>1638944</v>
      </c>
      <c r="E43" s="382">
        <v>1031931</v>
      </c>
      <c r="F43" s="382">
        <v>885140</v>
      </c>
      <c r="G43" s="382">
        <v>142316</v>
      </c>
      <c r="H43" s="382">
        <v>4475</v>
      </c>
      <c r="I43" s="382">
        <v>104897</v>
      </c>
      <c r="J43" s="382">
        <v>-12201</v>
      </c>
      <c r="K43" s="382">
        <v>116549</v>
      </c>
      <c r="L43" s="382">
        <v>25457</v>
      </c>
      <c r="M43" s="382">
        <v>41564</v>
      </c>
      <c r="N43" s="382">
        <v>32424</v>
      </c>
      <c r="O43" s="382">
        <v>17104</v>
      </c>
      <c r="P43" s="382">
        <v>549</v>
      </c>
      <c r="Q43" s="382">
        <v>502116</v>
      </c>
      <c r="R43" s="382">
        <v>316953</v>
      </c>
      <c r="S43" s="382">
        <v>995</v>
      </c>
      <c r="T43" s="382">
        <v>184168</v>
      </c>
      <c r="U43" s="382">
        <v>3000</v>
      </c>
      <c r="V43" s="382">
        <v>56754</v>
      </c>
      <c r="W43" s="383">
        <v>124414</v>
      </c>
      <c r="X43" s="370">
        <v>5</v>
      </c>
    </row>
    <row r="44" spans="1:24" ht="21" customHeight="1">
      <c r="A44" s="376"/>
      <c r="B44" s="377">
        <v>201</v>
      </c>
      <c r="C44" s="378" t="s">
        <v>335</v>
      </c>
      <c r="D44" s="367">
        <v>1528653</v>
      </c>
      <c r="E44" s="367">
        <v>961879</v>
      </c>
      <c r="F44" s="367">
        <v>825051</v>
      </c>
      <c r="G44" s="367">
        <v>132655</v>
      </c>
      <c r="H44" s="367">
        <v>4173</v>
      </c>
      <c r="I44" s="367">
        <v>97442</v>
      </c>
      <c r="J44" s="367">
        <v>-11142</v>
      </c>
      <c r="K44" s="367">
        <v>108077</v>
      </c>
      <c r="L44" s="367">
        <v>23729</v>
      </c>
      <c r="M44" s="367">
        <v>38644</v>
      </c>
      <c r="N44" s="367">
        <v>30175</v>
      </c>
      <c r="O44" s="367">
        <v>15529</v>
      </c>
      <c r="P44" s="367">
        <v>507</v>
      </c>
      <c r="Q44" s="367">
        <v>469332</v>
      </c>
      <c r="R44" s="367">
        <v>299675</v>
      </c>
      <c r="S44" s="367">
        <v>888</v>
      </c>
      <c r="T44" s="367">
        <v>168769</v>
      </c>
      <c r="U44" s="367">
        <v>2618</v>
      </c>
      <c r="V44" s="367">
        <v>52002</v>
      </c>
      <c r="W44" s="368">
        <v>114149</v>
      </c>
      <c r="X44" s="370">
        <v>201</v>
      </c>
    </row>
    <row r="45" spans="1:24" ht="21" customHeight="1">
      <c r="A45" s="376"/>
      <c r="B45" s="377">
        <v>442</v>
      </c>
      <c r="C45" s="378" t="s">
        <v>272</v>
      </c>
      <c r="D45" s="367">
        <v>28100</v>
      </c>
      <c r="E45" s="367">
        <v>19107</v>
      </c>
      <c r="F45" s="367">
        <v>16390</v>
      </c>
      <c r="G45" s="367">
        <v>2635</v>
      </c>
      <c r="H45" s="367">
        <v>82</v>
      </c>
      <c r="I45" s="367">
        <v>2041</v>
      </c>
      <c r="J45" s="367">
        <v>-215</v>
      </c>
      <c r="K45" s="367">
        <v>2237</v>
      </c>
      <c r="L45" s="367">
        <v>471</v>
      </c>
      <c r="M45" s="367">
        <v>814</v>
      </c>
      <c r="N45" s="367">
        <v>622</v>
      </c>
      <c r="O45" s="367">
        <v>330</v>
      </c>
      <c r="P45" s="367">
        <v>19</v>
      </c>
      <c r="Q45" s="367">
        <v>6952</v>
      </c>
      <c r="R45" s="367">
        <v>2218</v>
      </c>
      <c r="S45" s="367">
        <v>13</v>
      </c>
      <c r="T45" s="367">
        <v>4721</v>
      </c>
      <c r="U45" s="367">
        <v>136</v>
      </c>
      <c r="V45" s="367">
        <v>1373</v>
      </c>
      <c r="W45" s="368">
        <v>3212</v>
      </c>
      <c r="X45" s="389">
        <v>442</v>
      </c>
    </row>
    <row r="46" spans="1:24" ht="21" customHeight="1">
      <c r="A46" s="376"/>
      <c r="B46" s="377">
        <v>443</v>
      </c>
      <c r="C46" s="378" t="s">
        <v>273</v>
      </c>
      <c r="D46" s="367">
        <v>55073</v>
      </c>
      <c r="E46" s="367">
        <v>32627</v>
      </c>
      <c r="F46" s="367">
        <v>27986</v>
      </c>
      <c r="G46" s="367">
        <v>4500</v>
      </c>
      <c r="H46" s="367">
        <v>141</v>
      </c>
      <c r="I46" s="367">
        <v>3345</v>
      </c>
      <c r="J46" s="367">
        <v>-552</v>
      </c>
      <c r="K46" s="367">
        <v>3874</v>
      </c>
      <c r="L46" s="367">
        <v>805</v>
      </c>
      <c r="M46" s="367">
        <v>1327</v>
      </c>
      <c r="N46" s="367">
        <v>1031</v>
      </c>
      <c r="O46" s="367">
        <v>711</v>
      </c>
      <c r="P46" s="367">
        <v>23</v>
      </c>
      <c r="Q46" s="367">
        <v>19101</v>
      </c>
      <c r="R46" s="367">
        <v>12846</v>
      </c>
      <c r="S46" s="367">
        <v>48</v>
      </c>
      <c r="T46" s="367">
        <v>6207</v>
      </c>
      <c r="U46" s="367">
        <v>91</v>
      </c>
      <c r="V46" s="367">
        <v>1921</v>
      </c>
      <c r="W46" s="368">
        <v>4195</v>
      </c>
      <c r="X46" s="370">
        <v>443</v>
      </c>
    </row>
    <row r="47" spans="1:24" ht="21" customHeight="1">
      <c r="A47" s="376"/>
      <c r="B47" s="377">
        <v>446</v>
      </c>
      <c r="C47" s="378" t="s">
        <v>336</v>
      </c>
      <c r="D47" s="367">
        <v>27118</v>
      </c>
      <c r="E47" s="367">
        <v>18318</v>
      </c>
      <c r="F47" s="367">
        <v>15713</v>
      </c>
      <c r="G47" s="367">
        <v>2526</v>
      </c>
      <c r="H47" s="367">
        <v>79</v>
      </c>
      <c r="I47" s="367">
        <v>2069</v>
      </c>
      <c r="J47" s="367">
        <v>-292</v>
      </c>
      <c r="K47" s="367">
        <v>2361</v>
      </c>
      <c r="L47" s="367">
        <v>452</v>
      </c>
      <c r="M47" s="367">
        <v>779</v>
      </c>
      <c r="N47" s="367">
        <v>596</v>
      </c>
      <c r="O47" s="367">
        <v>534</v>
      </c>
      <c r="P47" s="367">
        <v>0</v>
      </c>
      <c r="Q47" s="367">
        <v>6731</v>
      </c>
      <c r="R47" s="367">
        <v>2214</v>
      </c>
      <c r="S47" s="367">
        <v>46</v>
      </c>
      <c r="T47" s="367">
        <v>4471</v>
      </c>
      <c r="U47" s="367">
        <v>155</v>
      </c>
      <c r="V47" s="367">
        <v>1458</v>
      </c>
      <c r="W47" s="368">
        <v>2858</v>
      </c>
      <c r="X47" s="370">
        <v>446</v>
      </c>
    </row>
    <row r="48" spans="1:24" ht="21" customHeight="1">
      <c r="A48" s="379" t="s">
        <v>319</v>
      </c>
      <c r="B48" s="380">
        <v>6</v>
      </c>
      <c r="C48" s="381" t="s">
        <v>337</v>
      </c>
      <c r="D48" s="382">
        <v>645960</v>
      </c>
      <c r="E48" s="382">
        <v>415906</v>
      </c>
      <c r="F48" s="382">
        <v>356743</v>
      </c>
      <c r="G48" s="382">
        <v>57359</v>
      </c>
      <c r="H48" s="382">
        <v>1804</v>
      </c>
      <c r="I48" s="382">
        <v>42702</v>
      </c>
      <c r="J48" s="382">
        <v>-6532</v>
      </c>
      <c r="K48" s="382">
        <v>48779</v>
      </c>
      <c r="L48" s="382">
        <v>10259</v>
      </c>
      <c r="M48" s="382">
        <v>17480</v>
      </c>
      <c r="N48" s="382">
        <v>13419</v>
      </c>
      <c r="O48" s="382">
        <v>7621</v>
      </c>
      <c r="P48" s="382">
        <v>455</v>
      </c>
      <c r="Q48" s="382">
        <v>187352</v>
      </c>
      <c r="R48" s="382">
        <v>91198</v>
      </c>
      <c r="S48" s="382">
        <v>655</v>
      </c>
      <c r="T48" s="382">
        <v>95499</v>
      </c>
      <c r="U48" s="382">
        <v>3744</v>
      </c>
      <c r="V48" s="382">
        <v>29724</v>
      </c>
      <c r="W48" s="383">
        <v>62031</v>
      </c>
      <c r="X48" s="370">
        <v>6</v>
      </c>
    </row>
    <row r="49" spans="1:24" ht="21" customHeight="1">
      <c r="A49" s="376"/>
      <c r="B49" s="377">
        <v>208</v>
      </c>
      <c r="C49" s="378" t="s">
        <v>275</v>
      </c>
      <c r="D49" s="367">
        <v>72955</v>
      </c>
      <c r="E49" s="367">
        <v>47739</v>
      </c>
      <c r="F49" s="367">
        <v>40948</v>
      </c>
      <c r="G49" s="367">
        <v>6584</v>
      </c>
      <c r="H49" s="367">
        <v>207</v>
      </c>
      <c r="I49" s="367">
        <v>4549</v>
      </c>
      <c r="J49" s="367">
        <v>-928</v>
      </c>
      <c r="K49" s="367">
        <v>5482</v>
      </c>
      <c r="L49" s="367">
        <v>1178</v>
      </c>
      <c r="M49" s="367">
        <v>1985</v>
      </c>
      <c r="N49" s="367">
        <v>1530</v>
      </c>
      <c r="O49" s="367">
        <v>789</v>
      </c>
      <c r="P49" s="367">
        <v>-5</v>
      </c>
      <c r="Q49" s="367">
        <v>20667</v>
      </c>
      <c r="R49" s="367">
        <v>10268</v>
      </c>
      <c r="S49" s="367">
        <v>68</v>
      </c>
      <c r="T49" s="367">
        <v>10331</v>
      </c>
      <c r="U49" s="367">
        <v>71</v>
      </c>
      <c r="V49" s="367">
        <v>2840</v>
      </c>
      <c r="W49" s="368">
        <v>7420</v>
      </c>
      <c r="X49" s="370">
        <v>208</v>
      </c>
    </row>
    <row r="50" spans="1:24" ht="21" customHeight="1">
      <c r="A50" s="376"/>
      <c r="B50" s="377">
        <v>212</v>
      </c>
      <c r="C50" s="378" t="s">
        <v>276</v>
      </c>
      <c r="D50" s="367">
        <v>128900</v>
      </c>
      <c r="E50" s="367">
        <v>80364</v>
      </c>
      <c r="F50" s="367">
        <v>68933</v>
      </c>
      <c r="G50" s="367">
        <v>11083</v>
      </c>
      <c r="H50" s="367">
        <v>348</v>
      </c>
      <c r="I50" s="367">
        <v>8508</v>
      </c>
      <c r="J50" s="367">
        <v>-1043</v>
      </c>
      <c r="K50" s="367">
        <v>9509</v>
      </c>
      <c r="L50" s="367">
        <v>1982</v>
      </c>
      <c r="M50" s="367">
        <v>3317</v>
      </c>
      <c r="N50" s="367">
        <v>2564</v>
      </c>
      <c r="O50" s="367">
        <v>1646</v>
      </c>
      <c r="P50" s="367">
        <v>42</v>
      </c>
      <c r="Q50" s="367">
        <v>40028</v>
      </c>
      <c r="R50" s="367">
        <v>23211</v>
      </c>
      <c r="S50" s="367">
        <v>126</v>
      </c>
      <c r="T50" s="367">
        <v>16691</v>
      </c>
      <c r="U50" s="367">
        <v>931</v>
      </c>
      <c r="V50" s="367">
        <v>4253</v>
      </c>
      <c r="W50" s="368">
        <v>11507</v>
      </c>
      <c r="X50" s="370">
        <v>212</v>
      </c>
    </row>
    <row r="51" spans="1:24" ht="21" customHeight="1">
      <c r="A51" s="376"/>
      <c r="B51" s="377">
        <v>227</v>
      </c>
      <c r="C51" s="378" t="s">
        <v>338</v>
      </c>
      <c r="D51" s="367">
        <v>86735</v>
      </c>
      <c r="E51" s="367">
        <v>57541</v>
      </c>
      <c r="F51" s="367">
        <v>49356</v>
      </c>
      <c r="G51" s="367">
        <v>7936</v>
      </c>
      <c r="H51" s="367">
        <v>249</v>
      </c>
      <c r="I51" s="367">
        <v>5852</v>
      </c>
      <c r="J51" s="367">
        <v>-1175</v>
      </c>
      <c r="K51" s="367">
        <v>6897</v>
      </c>
      <c r="L51" s="367">
        <v>1419</v>
      </c>
      <c r="M51" s="367">
        <v>2503</v>
      </c>
      <c r="N51" s="367">
        <v>1897</v>
      </c>
      <c r="O51" s="367">
        <v>1078</v>
      </c>
      <c r="P51" s="367">
        <v>130</v>
      </c>
      <c r="Q51" s="367">
        <v>23342</v>
      </c>
      <c r="R51" s="367">
        <v>7525</v>
      </c>
      <c r="S51" s="367">
        <v>123</v>
      </c>
      <c r="T51" s="367">
        <v>15694</v>
      </c>
      <c r="U51" s="367">
        <v>568</v>
      </c>
      <c r="V51" s="367">
        <v>6237</v>
      </c>
      <c r="W51" s="368">
        <v>8889</v>
      </c>
      <c r="X51" s="370">
        <v>227</v>
      </c>
    </row>
    <row r="52" spans="1:24" ht="21" customHeight="1">
      <c r="A52" s="376"/>
      <c r="B52" s="377">
        <v>229</v>
      </c>
      <c r="C52" s="378" t="s">
        <v>339</v>
      </c>
      <c r="D52" s="367">
        <v>200260</v>
      </c>
      <c r="E52" s="367">
        <v>124183</v>
      </c>
      <c r="F52" s="367">
        <v>106518</v>
      </c>
      <c r="G52" s="367">
        <v>17126</v>
      </c>
      <c r="H52" s="367">
        <v>539</v>
      </c>
      <c r="I52" s="367">
        <v>12801</v>
      </c>
      <c r="J52" s="367">
        <v>-1749</v>
      </c>
      <c r="K52" s="367">
        <v>14336</v>
      </c>
      <c r="L52" s="367">
        <v>3063</v>
      </c>
      <c r="M52" s="367">
        <v>5183</v>
      </c>
      <c r="N52" s="367">
        <v>3989</v>
      </c>
      <c r="O52" s="367">
        <v>2101</v>
      </c>
      <c r="P52" s="367">
        <v>214</v>
      </c>
      <c r="Q52" s="367">
        <v>63276</v>
      </c>
      <c r="R52" s="367">
        <v>35624</v>
      </c>
      <c r="S52" s="367">
        <v>192</v>
      </c>
      <c r="T52" s="367">
        <v>27460</v>
      </c>
      <c r="U52" s="367">
        <v>718</v>
      </c>
      <c r="V52" s="367">
        <v>8771</v>
      </c>
      <c r="W52" s="368">
        <v>17971</v>
      </c>
      <c r="X52" s="370">
        <v>229</v>
      </c>
    </row>
    <row r="53" spans="1:24" ht="21" customHeight="1">
      <c r="A53" s="376"/>
      <c r="B53" s="377">
        <v>464</v>
      </c>
      <c r="C53" s="378" t="s">
        <v>279</v>
      </c>
      <c r="D53" s="367">
        <v>81854</v>
      </c>
      <c r="E53" s="367">
        <v>57791</v>
      </c>
      <c r="F53" s="367">
        <v>49570</v>
      </c>
      <c r="G53" s="367">
        <v>7970</v>
      </c>
      <c r="H53" s="367">
        <v>251</v>
      </c>
      <c r="I53" s="367">
        <v>5960</v>
      </c>
      <c r="J53" s="367">
        <v>-392</v>
      </c>
      <c r="K53" s="367">
        <v>6329</v>
      </c>
      <c r="L53" s="367">
        <v>1426</v>
      </c>
      <c r="M53" s="367">
        <v>2351</v>
      </c>
      <c r="N53" s="367">
        <v>1827</v>
      </c>
      <c r="O53" s="367">
        <v>725</v>
      </c>
      <c r="P53" s="367">
        <v>23</v>
      </c>
      <c r="Q53" s="367">
        <v>18103</v>
      </c>
      <c r="R53" s="367">
        <v>7070</v>
      </c>
      <c r="S53" s="367">
        <v>42</v>
      </c>
      <c r="T53" s="367">
        <v>10991</v>
      </c>
      <c r="U53" s="367">
        <v>38</v>
      </c>
      <c r="V53" s="367">
        <v>3052</v>
      </c>
      <c r="W53" s="368">
        <v>7901</v>
      </c>
      <c r="X53" s="370">
        <v>464</v>
      </c>
    </row>
    <row r="54" spans="1:24" ht="21" customHeight="1">
      <c r="A54" s="376"/>
      <c r="B54" s="377">
        <v>481</v>
      </c>
      <c r="C54" s="378" t="s">
        <v>280</v>
      </c>
      <c r="D54" s="367">
        <v>36610</v>
      </c>
      <c r="E54" s="367">
        <v>23514</v>
      </c>
      <c r="F54" s="367">
        <v>20169</v>
      </c>
      <c r="G54" s="367">
        <v>3243</v>
      </c>
      <c r="H54" s="367">
        <v>102</v>
      </c>
      <c r="I54" s="367">
        <v>2344</v>
      </c>
      <c r="J54" s="367">
        <v>-681</v>
      </c>
      <c r="K54" s="367">
        <v>3016</v>
      </c>
      <c r="L54" s="367">
        <v>580</v>
      </c>
      <c r="M54" s="367">
        <v>1035</v>
      </c>
      <c r="N54" s="367">
        <v>781</v>
      </c>
      <c r="O54" s="367">
        <v>620</v>
      </c>
      <c r="P54" s="367">
        <v>9</v>
      </c>
      <c r="Q54" s="367">
        <v>10752</v>
      </c>
      <c r="R54" s="367">
        <v>3943</v>
      </c>
      <c r="S54" s="367">
        <v>51</v>
      </c>
      <c r="T54" s="367">
        <v>6758</v>
      </c>
      <c r="U54" s="367">
        <v>1009</v>
      </c>
      <c r="V54" s="367">
        <v>1697</v>
      </c>
      <c r="W54" s="368">
        <v>4052</v>
      </c>
      <c r="X54" s="370">
        <v>481</v>
      </c>
    </row>
    <row r="55" spans="1:24" ht="21" customHeight="1">
      <c r="A55" s="384"/>
      <c r="B55" s="385">
        <v>501</v>
      </c>
      <c r="C55" s="386" t="s">
        <v>340</v>
      </c>
      <c r="D55" s="387">
        <v>38646</v>
      </c>
      <c r="E55" s="387">
        <v>24774</v>
      </c>
      <c r="F55" s="387">
        <v>21249</v>
      </c>
      <c r="G55" s="387">
        <v>3417</v>
      </c>
      <c r="H55" s="387">
        <v>108</v>
      </c>
      <c r="I55" s="387">
        <v>2688</v>
      </c>
      <c r="J55" s="387">
        <v>-564</v>
      </c>
      <c r="K55" s="387">
        <v>3210</v>
      </c>
      <c r="L55" s="387">
        <v>611</v>
      </c>
      <c r="M55" s="387">
        <v>1106</v>
      </c>
      <c r="N55" s="387">
        <v>831</v>
      </c>
      <c r="O55" s="387">
        <v>662</v>
      </c>
      <c r="P55" s="387">
        <v>42</v>
      </c>
      <c r="Q55" s="387">
        <v>11184</v>
      </c>
      <c r="R55" s="387">
        <v>3557</v>
      </c>
      <c r="S55" s="387">
        <v>53</v>
      </c>
      <c r="T55" s="387">
        <v>7574</v>
      </c>
      <c r="U55" s="387">
        <v>409</v>
      </c>
      <c r="V55" s="387">
        <v>2874</v>
      </c>
      <c r="W55" s="388">
        <v>4291</v>
      </c>
      <c r="X55" s="370">
        <v>501</v>
      </c>
    </row>
    <row r="56" spans="1:24" ht="21" customHeight="1">
      <c r="A56" s="376" t="s">
        <v>319</v>
      </c>
      <c r="B56" s="377">
        <v>7</v>
      </c>
      <c r="C56" s="378" t="s">
        <v>247</v>
      </c>
      <c r="D56" s="367">
        <v>389194</v>
      </c>
      <c r="E56" s="367">
        <v>248779</v>
      </c>
      <c r="F56" s="367">
        <v>213391</v>
      </c>
      <c r="G56" s="367">
        <v>34309</v>
      </c>
      <c r="H56" s="367">
        <v>1079</v>
      </c>
      <c r="I56" s="367">
        <v>24730</v>
      </c>
      <c r="J56" s="367">
        <v>-5877</v>
      </c>
      <c r="K56" s="367">
        <v>30276</v>
      </c>
      <c r="L56" s="367">
        <v>6137</v>
      </c>
      <c r="M56" s="367">
        <v>10969</v>
      </c>
      <c r="N56" s="367">
        <v>8276</v>
      </c>
      <c r="O56" s="367">
        <v>4894</v>
      </c>
      <c r="P56" s="367">
        <v>331</v>
      </c>
      <c r="Q56" s="367">
        <v>115685</v>
      </c>
      <c r="R56" s="367">
        <v>43003</v>
      </c>
      <c r="S56" s="367">
        <v>515</v>
      </c>
      <c r="T56" s="367">
        <v>72167</v>
      </c>
      <c r="U56" s="367">
        <v>4798</v>
      </c>
      <c r="V56" s="367">
        <v>27611</v>
      </c>
      <c r="W56" s="368">
        <v>39758</v>
      </c>
      <c r="X56" s="370">
        <v>7</v>
      </c>
    </row>
    <row r="57" spans="1:24" ht="21" customHeight="1">
      <c r="A57" s="376"/>
      <c r="B57" s="377">
        <v>209</v>
      </c>
      <c r="C57" s="378" t="s">
        <v>341</v>
      </c>
      <c r="D57" s="367">
        <v>194758</v>
      </c>
      <c r="E57" s="367">
        <v>122498</v>
      </c>
      <c r="F57" s="367">
        <v>105072</v>
      </c>
      <c r="G57" s="367">
        <v>16894</v>
      </c>
      <c r="H57" s="367">
        <v>532</v>
      </c>
      <c r="I57" s="367">
        <v>12128</v>
      </c>
      <c r="J57" s="367">
        <v>-2798</v>
      </c>
      <c r="K57" s="367">
        <v>14744</v>
      </c>
      <c r="L57" s="367">
        <v>3022</v>
      </c>
      <c r="M57" s="367">
        <v>5339</v>
      </c>
      <c r="N57" s="367">
        <v>4045</v>
      </c>
      <c r="O57" s="367">
        <v>2338</v>
      </c>
      <c r="P57" s="367">
        <v>182</v>
      </c>
      <c r="Q57" s="367">
        <v>60132</v>
      </c>
      <c r="R57" s="367">
        <v>26225</v>
      </c>
      <c r="S57" s="367">
        <v>198</v>
      </c>
      <c r="T57" s="367">
        <v>33709</v>
      </c>
      <c r="U57" s="367">
        <v>1958</v>
      </c>
      <c r="V57" s="367">
        <v>13404</v>
      </c>
      <c r="W57" s="368">
        <v>18347</v>
      </c>
      <c r="X57" s="370">
        <v>209</v>
      </c>
    </row>
    <row r="58" spans="1:24" ht="21" customHeight="1">
      <c r="A58" s="376"/>
      <c r="B58" s="377">
        <v>222</v>
      </c>
      <c r="C58" s="378" t="s">
        <v>342</v>
      </c>
      <c r="D58" s="367">
        <v>52131</v>
      </c>
      <c r="E58" s="367">
        <v>34361</v>
      </c>
      <c r="F58" s="367">
        <v>29473</v>
      </c>
      <c r="G58" s="367">
        <v>4739</v>
      </c>
      <c r="H58" s="367">
        <v>149</v>
      </c>
      <c r="I58" s="367">
        <v>3330</v>
      </c>
      <c r="J58" s="367">
        <v>-790</v>
      </c>
      <c r="K58" s="367">
        <v>4106</v>
      </c>
      <c r="L58" s="367">
        <v>848</v>
      </c>
      <c r="M58" s="367">
        <v>1518</v>
      </c>
      <c r="N58" s="367">
        <v>1145</v>
      </c>
      <c r="O58" s="367">
        <v>595</v>
      </c>
      <c r="P58" s="367">
        <v>14</v>
      </c>
      <c r="Q58" s="367">
        <v>14440</v>
      </c>
      <c r="R58" s="367">
        <v>4278</v>
      </c>
      <c r="S58" s="367">
        <v>113</v>
      </c>
      <c r="T58" s="367">
        <v>10049</v>
      </c>
      <c r="U58" s="367">
        <v>538</v>
      </c>
      <c r="V58" s="367">
        <v>3645</v>
      </c>
      <c r="W58" s="368">
        <v>5866</v>
      </c>
      <c r="X58" s="370">
        <v>222</v>
      </c>
    </row>
    <row r="59" spans="1:24" ht="21" customHeight="1">
      <c r="A59" s="376"/>
      <c r="B59" s="377">
        <v>225</v>
      </c>
      <c r="C59" s="378" t="s">
        <v>343</v>
      </c>
      <c r="D59" s="367">
        <v>72710</v>
      </c>
      <c r="E59" s="367">
        <v>47148</v>
      </c>
      <c r="F59" s="367">
        <v>40442</v>
      </c>
      <c r="G59" s="367">
        <v>6502</v>
      </c>
      <c r="H59" s="367">
        <v>204</v>
      </c>
      <c r="I59" s="367">
        <v>4899</v>
      </c>
      <c r="J59" s="367">
        <v>-1054</v>
      </c>
      <c r="K59" s="367">
        <v>5860</v>
      </c>
      <c r="L59" s="367">
        <v>1163</v>
      </c>
      <c r="M59" s="367">
        <v>2038</v>
      </c>
      <c r="N59" s="367">
        <v>1549</v>
      </c>
      <c r="O59" s="367">
        <v>1110</v>
      </c>
      <c r="P59" s="367">
        <v>93</v>
      </c>
      <c r="Q59" s="367">
        <v>20663</v>
      </c>
      <c r="R59" s="367">
        <v>8107</v>
      </c>
      <c r="S59" s="367">
        <v>79</v>
      </c>
      <c r="T59" s="367">
        <v>12477</v>
      </c>
      <c r="U59" s="367">
        <v>619</v>
      </c>
      <c r="V59" s="367">
        <v>4513</v>
      </c>
      <c r="W59" s="368">
        <v>7345</v>
      </c>
      <c r="X59" s="370">
        <v>225</v>
      </c>
    </row>
    <row r="60" spans="1:24" ht="21" customHeight="1">
      <c r="A60" s="376"/>
      <c r="B60" s="377">
        <v>585</v>
      </c>
      <c r="C60" s="378" t="s">
        <v>344</v>
      </c>
      <c r="D60" s="367">
        <v>37538</v>
      </c>
      <c r="E60" s="367">
        <v>24496</v>
      </c>
      <c r="F60" s="367">
        <v>21012</v>
      </c>
      <c r="G60" s="367">
        <v>3378</v>
      </c>
      <c r="H60" s="367">
        <v>106</v>
      </c>
      <c r="I60" s="367">
        <v>2371</v>
      </c>
      <c r="J60" s="367">
        <v>-672</v>
      </c>
      <c r="K60" s="367">
        <v>3034</v>
      </c>
      <c r="L60" s="367">
        <v>604</v>
      </c>
      <c r="M60" s="367">
        <v>1123</v>
      </c>
      <c r="N60" s="367">
        <v>835</v>
      </c>
      <c r="O60" s="367">
        <v>472</v>
      </c>
      <c r="P60" s="367">
        <v>9</v>
      </c>
      <c r="Q60" s="367">
        <v>10671</v>
      </c>
      <c r="R60" s="367">
        <v>2226</v>
      </c>
      <c r="S60" s="367">
        <v>70</v>
      </c>
      <c r="T60" s="367">
        <v>8375</v>
      </c>
      <c r="U60" s="367">
        <v>912</v>
      </c>
      <c r="V60" s="367">
        <v>2954</v>
      </c>
      <c r="W60" s="368">
        <v>4509</v>
      </c>
      <c r="X60" s="370">
        <v>585</v>
      </c>
    </row>
    <row r="61" spans="1:24" ht="21" customHeight="1">
      <c r="A61" s="376"/>
      <c r="B61" s="377">
        <v>586</v>
      </c>
      <c r="C61" s="378" t="s">
        <v>345</v>
      </c>
      <c r="D61" s="367">
        <v>32057</v>
      </c>
      <c r="E61" s="367">
        <v>20276</v>
      </c>
      <c r="F61" s="367">
        <v>17392</v>
      </c>
      <c r="G61" s="367">
        <v>2796</v>
      </c>
      <c r="H61" s="367">
        <v>88</v>
      </c>
      <c r="I61" s="367">
        <v>2002</v>
      </c>
      <c r="J61" s="367">
        <v>-563</v>
      </c>
      <c r="K61" s="367">
        <v>2532</v>
      </c>
      <c r="L61" s="367">
        <v>500</v>
      </c>
      <c r="M61" s="367">
        <v>951</v>
      </c>
      <c r="N61" s="367">
        <v>702</v>
      </c>
      <c r="O61" s="367">
        <v>379</v>
      </c>
      <c r="P61" s="367">
        <v>33</v>
      </c>
      <c r="Q61" s="367">
        <v>9779</v>
      </c>
      <c r="R61" s="367">
        <v>2167</v>
      </c>
      <c r="S61" s="367">
        <v>55</v>
      </c>
      <c r="T61" s="367">
        <v>7557</v>
      </c>
      <c r="U61" s="367">
        <v>771</v>
      </c>
      <c r="V61" s="367">
        <v>3095</v>
      </c>
      <c r="W61" s="368">
        <v>3691</v>
      </c>
      <c r="X61" s="370">
        <v>586</v>
      </c>
    </row>
    <row r="62" spans="1:24" ht="21" customHeight="1">
      <c r="A62" s="379" t="s">
        <v>319</v>
      </c>
      <c r="B62" s="380">
        <v>8</v>
      </c>
      <c r="C62" s="381" t="s">
        <v>248</v>
      </c>
      <c r="D62" s="382">
        <v>267760</v>
      </c>
      <c r="E62" s="382">
        <v>166779</v>
      </c>
      <c r="F62" s="382">
        <v>143054</v>
      </c>
      <c r="G62" s="382">
        <v>23001</v>
      </c>
      <c r="H62" s="382">
        <v>724</v>
      </c>
      <c r="I62" s="382">
        <v>17413</v>
      </c>
      <c r="J62" s="382">
        <v>-2937</v>
      </c>
      <c r="K62" s="382">
        <v>20224</v>
      </c>
      <c r="L62" s="382">
        <v>4114</v>
      </c>
      <c r="M62" s="382">
        <v>7252</v>
      </c>
      <c r="N62" s="382">
        <v>5498</v>
      </c>
      <c r="O62" s="382">
        <v>3360</v>
      </c>
      <c r="P62" s="382">
        <v>126</v>
      </c>
      <c r="Q62" s="382">
        <v>83568</v>
      </c>
      <c r="R62" s="382">
        <v>37908</v>
      </c>
      <c r="S62" s="382">
        <v>259</v>
      </c>
      <c r="T62" s="382">
        <v>45401</v>
      </c>
      <c r="U62" s="382">
        <v>1802</v>
      </c>
      <c r="V62" s="382">
        <v>18326</v>
      </c>
      <c r="W62" s="383">
        <v>25273</v>
      </c>
      <c r="X62" s="370">
        <v>8</v>
      </c>
    </row>
    <row r="63" spans="1:24" ht="21" customHeight="1">
      <c r="A63" s="376"/>
      <c r="B63" s="377">
        <v>221</v>
      </c>
      <c r="C63" s="378" t="s">
        <v>287</v>
      </c>
      <c r="D63" s="367">
        <v>111069</v>
      </c>
      <c r="E63" s="367">
        <v>65902</v>
      </c>
      <c r="F63" s="367">
        <v>56527</v>
      </c>
      <c r="G63" s="367">
        <v>9089</v>
      </c>
      <c r="H63" s="367">
        <v>286</v>
      </c>
      <c r="I63" s="367">
        <v>6899</v>
      </c>
      <c r="J63" s="367">
        <v>-1163</v>
      </c>
      <c r="K63" s="367">
        <v>8062</v>
      </c>
      <c r="L63" s="367">
        <v>1626</v>
      </c>
      <c r="M63" s="367">
        <v>2895</v>
      </c>
      <c r="N63" s="367">
        <v>2187</v>
      </c>
      <c r="O63" s="367">
        <v>1354</v>
      </c>
      <c r="P63" s="367">
        <v>0</v>
      </c>
      <c r="Q63" s="367">
        <v>38268</v>
      </c>
      <c r="R63" s="367">
        <v>19366</v>
      </c>
      <c r="S63" s="367">
        <v>99</v>
      </c>
      <c r="T63" s="367">
        <v>18803</v>
      </c>
      <c r="U63" s="367">
        <v>653</v>
      </c>
      <c r="V63" s="367">
        <v>7860</v>
      </c>
      <c r="W63" s="368">
        <v>10290</v>
      </c>
      <c r="X63" s="370">
        <v>221</v>
      </c>
    </row>
    <row r="64" spans="1:24" ht="21" customHeight="1">
      <c r="A64" s="376"/>
      <c r="B64" s="377">
        <v>223</v>
      </c>
      <c r="C64" s="378" t="s">
        <v>346</v>
      </c>
      <c r="D64" s="367">
        <v>156691</v>
      </c>
      <c r="E64" s="367">
        <v>100877</v>
      </c>
      <c r="F64" s="367">
        <v>86527</v>
      </c>
      <c r="G64" s="367">
        <v>13912</v>
      </c>
      <c r="H64" s="367">
        <v>438</v>
      </c>
      <c r="I64" s="367">
        <v>10514</v>
      </c>
      <c r="J64" s="367">
        <v>-1774</v>
      </c>
      <c r="K64" s="367">
        <v>12162</v>
      </c>
      <c r="L64" s="367">
        <v>2488</v>
      </c>
      <c r="M64" s="367">
        <v>4357</v>
      </c>
      <c r="N64" s="367">
        <v>3311</v>
      </c>
      <c r="O64" s="367">
        <v>2006</v>
      </c>
      <c r="P64" s="367">
        <v>126</v>
      </c>
      <c r="Q64" s="367">
        <v>45300</v>
      </c>
      <c r="R64" s="367">
        <v>18542</v>
      </c>
      <c r="S64" s="367">
        <v>160</v>
      </c>
      <c r="T64" s="367">
        <v>26598</v>
      </c>
      <c r="U64" s="367">
        <v>1149</v>
      </c>
      <c r="V64" s="367">
        <v>10466</v>
      </c>
      <c r="W64" s="368">
        <v>14983</v>
      </c>
      <c r="X64" s="370">
        <v>223</v>
      </c>
    </row>
    <row r="65" spans="1:26" ht="21" customHeight="1">
      <c r="A65" s="379" t="s">
        <v>319</v>
      </c>
      <c r="B65" s="380">
        <v>9</v>
      </c>
      <c r="C65" s="381" t="s">
        <v>249</v>
      </c>
      <c r="D65" s="382">
        <v>318076</v>
      </c>
      <c r="E65" s="382">
        <v>194893</v>
      </c>
      <c r="F65" s="382">
        <v>167169</v>
      </c>
      <c r="G65" s="382">
        <v>26879</v>
      </c>
      <c r="H65" s="382">
        <v>845</v>
      </c>
      <c r="I65" s="382">
        <v>20840</v>
      </c>
      <c r="J65" s="382">
        <v>-3864</v>
      </c>
      <c r="K65" s="382">
        <v>24555</v>
      </c>
      <c r="L65" s="382">
        <v>4808</v>
      </c>
      <c r="M65" s="382">
        <v>9031</v>
      </c>
      <c r="N65" s="382">
        <v>6695</v>
      </c>
      <c r="O65" s="382">
        <v>4021</v>
      </c>
      <c r="P65" s="382">
        <v>149</v>
      </c>
      <c r="Q65" s="382">
        <v>102343</v>
      </c>
      <c r="R65" s="382">
        <v>32640</v>
      </c>
      <c r="S65" s="382">
        <v>365</v>
      </c>
      <c r="T65" s="382">
        <v>69338</v>
      </c>
      <c r="U65" s="382">
        <v>6661</v>
      </c>
      <c r="V65" s="382">
        <v>30344</v>
      </c>
      <c r="W65" s="383">
        <v>32333</v>
      </c>
      <c r="X65" s="370">
        <v>9</v>
      </c>
    </row>
    <row r="66" spans="1:26" ht="21" customHeight="1">
      <c r="A66" s="376"/>
      <c r="B66" s="377">
        <v>205</v>
      </c>
      <c r="C66" s="378" t="s">
        <v>347</v>
      </c>
      <c r="D66" s="367">
        <v>109023</v>
      </c>
      <c r="E66" s="367">
        <v>67033</v>
      </c>
      <c r="F66" s="367">
        <v>57497</v>
      </c>
      <c r="G66" s="367">
        <v>9245</v>
      </c>
      <c r="H66" s="367">
        <v>291</v>
      </c>
      <c r="I66" s="367">
        <v>6422</v>
      </c>
      <c r="J66" s="367">
        <v>-1764</v>
      </c>
      <c r="K66" s="367">
        <v>8074</v>
      </c>
      <c r="L66" s="367">
        <v>1654</v>
      </c>
      <c r="M66" s="367">
        <v>2964</v>
      </c>
      <c r="N66" s="367">
        <v>2234</v>
      </c>
      <c r="O66" s="367">
        <v>1222</v>
      </c>
      <c r="P66" s="367">
        <v>112</v>
      </c>
      <c r="Q66" s="367">
        <v>35568</v>
      </c>
      <c r="R66" s="367">
        <v>15700</v>
      </c>
      <c r="S66" s="367">
        <v>167</v>
      </c>
      <c r="T66" s="367">
        <v>19701</v>
      </c>
      <c r="U66" s="367">
        <v>1067</v>
      </c>
      <c r="V66" s="367">
        <v>8200</v>
      </c>
      <c r="W66" s="368">
        <v>10434</v>
      </c>
      <c r="X66" s="370">
        <v>205</v>
      </c>
      <c r="Y66" s="390"/>
      <c r="Z66" s="390"/>
    </row>
    <row r="67" spans="1:26" ht="21" customHeight="1">
      <c r="A67" s="376"/>
      <c r="B67" s="377">
        <v>224</v>
      </c>
      <c r="C67" s="378" t="s">
        <v>348</v>
      </c>
      <c r="D67" s="367">
        <v>111639</v>
      </c>
      <c r="E67" s="367">
        <v>67467</v>
      </c>
      <c r="F67" s="367">
        <v>57870</v>
      </c>
      <c r="G67" s="367">
        <v>9305</v>
      </c>
      <c r="H67" s="367">
        <v>292</v>
      </c>
      <c r="I67" s="367">
        <v>7796</v>
      </c>
      <c r="J67" s="367">
        <v>-993</v>
      </c>
      <c r="K67" s="367">
        <v>8775</v>
      </c>
      <c r="L67" s="367">
        <v>1664</v>
      </c>
      <c r="M67" s="367">
        <v>3248</v>
      </c>
      <c r="N67" s="367">
        <v>2376</v>
      </c>
      <c r="O67" s="367">
        <v>1487</v>
      </c>
      <c r="P67" s="367">
        <v>14</v>
      </c>
      <c r="Q67" s="367">
        <v>36376</v>
      </c>
      <c r="R67" s="367">
        <v>8724</v>
      </c>
      <c r="S67" s="367">
        <v>91</v>
      </c>
      <c r="T67" s="367">
        <v>27561</v>
      </c>
      <c r="U67" s="367">
        <v>3507</v>
      </c>
      <c r="V67" s="367">
        <v>12849</v>
      </c>
      <c r="W67" s="368">
        <v>11205</v>
      </c>
      <c r="X67" s="370">
        <v>224</v>
      </c>
    </row>
    <row r="68" spans="1:26" ht="21" customHeight="1" thickBot="1">
      <c r="A68" s="391"/>
      <c r="B68" s="392">
        <v>226</v>
      </c>
      <c r="C68" s="393" t="s">
        <v>349</v>
      </c>
      <c r="D68" s="394">
        <v>97414</v>
      </c>
      <c r="E68" s="394">
        <v>60393</v>
      </c>
      <c r="F68" s="394">
        <v>51802</v>
      </c>
      <c r="G68" s="394">
        <v>8329</v>
      </c>
      <c r="H68" s="394">
        <v>262</v>
      </c>
      <c r="I68" s="394">
        <v>6622</v>
      </c>
      <c r="J68" s="394">
        <v>-1107</v>
      </c>
      <c r="K68" s="394">
        <v>7706</v>
      </c>
      <c r="L68" s="394">
        <v>1490</v>
      </c>
      <c r="M68" s="394">
        <v>2819</v>
      </c>
      <c r="N68" s="394">
        <v>2085</v>
      </c>
      <c r="O68" s="394">
        <v>1312</v>
      </c>
      <c r="P68" s="394">
        <v>23</v>
      </c>
      <c r="Q68" s="394">
        <v>30399</v>
      </c>
      <c r="R68" s="394">
        <v>8216</v>
      </c>
      <c r="S68" s="394">
        <v>107</v>
      </c>
      <c r="T68" s="394">
        <v>22076</v>
      </c>
      <c r="U68" s="394">
        <v>2087</v>
      </c>
      <c r="V68" s="394">
        <v>9295</v>
      </c>
      <c r="W68" s="395">
        <v>10694</v>
      </c>
      <c r="X68" s="370">
        <v>226</v>
      </c>
    </row>
    <row r="69" spans="1:26" ht="21" customHeight="1">
      <c r="A69" s="396"/>
      <c r="B69" s="469"/>
      <c r="C69" s="470" t="s">
        <v>391</v>
      </c>
      <c r="D69" s="467">
        <f>SUM(D32:D35)+D40+SUM(D44:D47)+SUM(D49:D55)</f>
        <v>3545357</v>
      </c>
      <c r="E69" s="467">
        <f t="shared" ref="E69:W69" si="0">SUM(E32:E35)+E40+SUM(E44:E47)+SUM(E49:E55)</f>
        <v>2289210</v>
      </c>
      <c r="F69" s="467">
        <f t="shared" si="0"/>
        <v>1963572</v>
      </c>
      <c r="G69" s="467">
        <f t="shared" si="0"/>
        <v>315711</v>
      </c>
      <c r="H69" s="467">
        <f t="shared" si="0"/>
        <v>9927</v>
      </c>
      <c r="I69" s="467">
        <f t="shared" si="0"/>
        <v>233015</v>
      </c>
      <c r="J69" s="467">
        <f t="shared" si="0"/>
        <v>-27794</v>
      </c>
      <c r="K69" s="467">
        <f t="shared" si="0"/>
        <v>259372</v>
      </c>
      <c r="L69" s="467">
        <f t="shared" si="0"/>
        <v>56471</v>
      </c>
      <c r="M69" s="467">
        <f t="shared" si="0"/>
        <v>92996</v>
      </c>
      <c r="N69" s="467">
        <f t="shared" si="0"/>
        <v>72310</v>
      </c>
      <c r="O69" s="467">
        <f t="shared" si="0"/>
        <v>37595</v>
      </c>
      <c r="P69" s="467">
        <f t="shared" si="0"/>
        <v>1437</v>
      </c>
      <c r="Q69" s="467">
        <f t="shared" si="0"/>
        <v>1023132</v>
      </c>
      <c r="R69" s="467">
        <f t="shared" si="0"/>
        <v>589117</v>
      </c>
      <c r="S69" s="467">
        <f t="shared" si="0"/>
        <v>2381</v>
      </c>
      <c r="T69" s="467">
        <f t="shared" si="0"/>
        <v>431634</v>
      </c>
      <c r="U69" s="467">
        <f t="shared" si="0"/>
        <v>7720</v>
      </c>
      <c r="V69" s="467">
        <f t="shared" si="0"/>
        <v>125687</v>
      </c>
      <c r="W69" s="467">
        <f t="shared" si="0"/>
        <v>298227</v>
      </c>
    </row>
    <row r="70" spans="1:26" ht="21.75" customHeight="1">
      <c r="A70" s="396"/>
      <c r="B70" s="396"/>
    </row>
    <row r="71" spans="1:26" ht="21.75" customHeight="1">
      <c r="D71" s="397"/>
      <c r="E71" s="397"/>
      <c r="F71" s="397"/>
      <c r="G71" s="397"/>
      <c r="H71" s="397"/>
      <c r="I71" s="397"/>
      <c r="J71" s="397"/>
      <c r="K71" s="397"/>
      <c r="L71" s="397"/>
      <c r="M71" s="397"/>
      <c r="N71" s="397"/>
      <c r="O71" s="397"/>
      <c r="P71" s="397"/>
      <c r="Q71" s="397"/>
      <c r="R71" s="397"/>
      <c r="S71" s="397"/>
      <c r="T71" s="397"/>
      <c r="U71" s="397"/>
      <c r="V71" s="397"/>
      <c r="W71" s="397"/>
    </row>
    <row r="72" spans="1:26">
      <c r="D72" s="397"/>
      <c r="E72" s="397"/>
      <c r="F72" s="397"/>
      <c r="G72" s="397"/>
      <c r="H72" s="397"/>
      <c r="I72" s="397"/>
      <c r="J72" s="397"/>
      <c r="K72" s="397"/>
      <c r="L72" s="397"/>
      <c r="M72" s="397"/>
      <c r="N72" s="397"/>
      <c r="O72" s="397"/>
      <c r="P72" s="397"/>
      <c r="Q72" s="397"/>
      <c r="R72" s="397"/>
      <c r="S72" s="397"/>
      <c r="T72" s="397"/>
      <c r="U72" s="397"/>
      <c r="V72" s="397"/>
      <c r="W72" s="397"/>
    </row>
    <row r="73" spans="1:26">
      <c r="D73" s="397"/>
      <c r="E73" s="397"/>
      <c r="F73" s="397"/>
      <c r="G73" s="397"/>
      <c r="H73" s="397"/>
      <c r="I73" s="397"/>
      <c r="J73" s="397"/>
      <c r="K73" s="397"/>
      <c r="L73" s="397"/>
      <c r="M73" s="397"/>
      <c r="N73" s="397"/>
      <c r="O73" s="397"/>
      <c r="P73" s="397"/>
      <c r="Q73" s="397"/>
      <c r="R73" s="397"/>
      <c r="S73" s="397"/>
      <c r="T73" s="397"/>
      <c r="U73" s="397"/>
      <c r="V73" s="397"/>
      <c r="W73" s="397"/>
    </row>
    <row r="74" spans="1:26">
      <c r="D74" s="397"/>
      <c r="E74" s="397"/>
      <c r="F74" s="397"/>
      <c r="G74" s="397"/>
      <c r="H74" s="397"/>
      <c r="I74" s="397"/>
      <c r="J74" s="397"/>
      <c r="K74" s="397"/>
      <c r="L74" s="397"/>
      <c r="M74" s="397"/>
      <c r="N74" s="397"/>
      <c r="O74" s="397"/>
      <c r="P74" s="397"/>
      <c r="Q74" s="397"/>
      <c r="R74" s="397"/>
      <c r="S74" s="397"/>
      <c r="T74" s="397"/>
      <c r="U74" s="397"/>
      <c r="V74" s="397"/>
      <c r="W74" s="397"/>
    </row>
    <row r="75" spans="1:26">
      <c r="D75" s="397"/>
      <c r="E75" s="397"/>
      <c r="F75" s="397"/>
      <c r="G75" s="397"/>
      <c r="H75" s="397"/>
      <c r="I75" s="397"/>
      <c r="J75" s="397"/>
      <c r="K75" s="397"/>
      <c r="L75" s="397"/>
      <c r="M75" s="397"/>
      <c r="N75" s="397"/>
      <c r="O75" s="397"/>
      <c r="P75" s="397"/>
      <c r="Q75" s="397"/>
      <c r="R75" s="397"/>
      <c r="S75" s="397"/>
      <c r="T75" s="397"/>
      <c r="U75" s="397"/>
      <c r="V75" s="397"/>
      <c r="W75" s="397"/>
    </row>
    <row r="76" spans="1:26">
      <c r="D76" s="397"/>
      <c r="E76" s="397"/>
      <c r="F76" s="397"/>
      <c r="G76" s="397"/>
      <c r="H76" s="397"/>
      <c r="I76" s="397"/>
      <c r="J76" s="397"/>
      <c r="K76" s="397"/>
      <c r="L76" s="397"/>
      <c r="M76" s="397"/>
      <c r="N76" s="397"/>
      <c r="O76" s="397"/>
      <c r="P76" s="397"/>
      <c r="Q76" s="397"/>
      <c r="R76" s="397"/>
      <c r="S76" s="397"/>
      <c r="T76" s="397"/>
      <c r="U76" s="397"/>
      <c r="V76" s="397"/>
      <c r="W76" s="397"/>
    </row>
    <row r="77" spans="1:26">
      <c r="D77" s="397"/>
      <c r="E77" s="397"/>
      <c r="F77" s="397"/>
      <c r="G77" s="397"/>
      <c r="H77" s="397"/>
      <c r="I77" s="397"/>
      <c r="J77" s="397"/>
      <c r="K77" s="397"/>
      <c r="L77" s="397"/>
      <c r="M77" s="397"/>
      <c r="N77" s="397"/>
      <c r="O77" s="397"/>
      <c r="P77" s="397"/>
      <c r="Q77" s="397"/>
      <c r="R77" s="397"/>
      <c r="S77" s="397"/>
      <c r="T77" s="397"/>
      <c r="U77" s="397"/>
      <c r="V77" s="397"/>
      <c r="W77" s="397"/>
    </row>
    <row r="78" spans="1:26">
      <c r="D78" s="397"/>
      <c r="E78" s="397"/>
      <c r="F78" s="397"/>
      <c r="G78" s="397"/>
      <c r="H78" s="397"/>
      <c r="I78" s="397"/>
      <c r="J78" s="397"/>
      <c r="K78" s="397"/>
      <c r="L78" s="397"/>
      <c r="M78" s="397"/>
      <c r="N78" s="397"/>
      <c r="O78" s="397"/>
      <c r="P78" s="397"/>
      <c r="Q78" s="397"/>
      <c r="R78" s="397"/>
      <c r="S78" s="397"/>
      <c r="T78" s="397"/>
      <c r="U78" s="397"/>
      <c r="V78" s="397"/>
      <c r="W78" s="397"/>
    </row>
    <row r="79" spans="1:26">
      <c r="D79" s="397"/>
      <c r="E79" s="397"/>
      <c r="F79" s="397"/>
      <c r="G79" s="397"/>
      <c r="H79" s="397"/>
      <c r="I79" s="397"/>
      <c r="J79" s="397"/>
      <c r="K79" s="397"/>
      <c r="L79" s="397"/>
      <c r="M79" s="397"/>
      <c r="N79" s="397"/>
      <c r="O79" s="397"/>
      <c r="P79" s="397"/>
      <c r="Q79" s="397"/>
      <c r="R79" s="397"/>
      <c r="S79" s="397"/>
      <c r="T79" s="397"/>
      <c r="U79" s="397"/>
      <c r="V79" s="397"/>
      <c r="W79" s="397"/>
    </row>
    <row r="80" spans="1:26">
      <c r="D80" s="398"/>
      <c r="E80" s="398"/>
      <c r="F80" s="398"/>
      <c r="G80" s="398"/>
      <c r="H80" s="398"/>
      <c r="I80" s="398"/>
      <c r="J80" s="398"/>
      <c r="K80" s="398"/>
      <c r="L80" s="398"/>
      <c r="M80" s="398"/>
      <c r="N80" s="398"/>
      <c r="O80" s="398"/>
      <c r="P80" s="398"/>
      <c r="Q80" s="398"/>
      <c r="R80" s="398"/>
      <c r="S80" s="398"/>
      <c r="T80" s="398"/>
      <c r="U80" s="398"/>
      <c r="V80" s="398"/>
      <c r="W80" s="398"/>
    </row>
    <row r="81" spans="4:23" s="317" customFormat="1">
      <c r="D81" s="398"/>
      <c r="E81" s="398"/>
      <c r="F81" s="398"/>
      <c r="G81" s="398"/>
      <c r="H81" s="398"/>
      <c r="I81" s="398"/>
      <c r="J81" s="398"/>
      <c r="K81" s="398"/>
      <c r="L81" s="398"/>
      <c r="M81" s="398"/>
      <c r="N81" s="398"/>
      <c r="O81" s="398"/>
      <c r="P81" s="398"/>
      <c r="Q81" s="398"/>
      <c r="R81" s="398"/>
      <c r="S81" s="398"/>
      <c r="T81" s="398"/>
      <c r="U81" s="398"/>
      <c r="V81" s="398"/>
      <c r="W81" s="398"/>
    </row>
    <row r="82" spans="4:23" s="317" customFormat="1">
      <c r="D82" s="397"/>
      <c r="E82" s="397"/>
      <c r="F82" s="397"/>
      <c r="G82" s="397"/>
      <c r="H82" s="397"/>
      <c r="I82" s="397"/>
      <c r="J82" s="397"/>
      <c r="K82" s="397"/>
      <c r="L82" s="397"/>
      <c r="M82" s="397"/>
      <c r="N82" s="397"/>
      <c r="O82" s="397"/>
      <c r="P82" s="397"/>
      <c r="Q82" s="397"/>
      <c r="R82" s="397"/>
      <c r="S82" s="397"/>
      <c r="T82" s="397"/>
      <c r="U82" s="397"/>
      <c r="V82" s="397"/>
      <c r="W82" s="397"/>
    </row>
    <row r="84" spans="4:23" s="317" customFormat="1">
      <c r="D84" s="397"/>
      <c r="E84" s="397"/>
      <c r="F84" s="397"/>
      <c r="G84" s="397"/>
      <c r="H84" s="397"/>
      <c r="I84" s="397"/>
      <c r="J84" s="397"/>
      <c r="K84" s="397"/>
      <c r="L84" s="397"/>
      <c r="M84" s="397"/>
      <c r="N84" s="397"/>
      <c r="O84" s="397"/>
      <c r="P84" s="397"/>
      <c r="Q84" s="397"/>
      <c r="R84" s="397"/>
      <c r="S84" s="397"/>
      <c r="T84" s="397"/>
      <c r="U84" s="397"/>
      <c r="V84" s="397"/>
      <c r="W84" s="397"/>
    </row>
    <row r="85" spans="4:23" s="317" customFormat="1">
      <c r="D85" s="397"/>
      <c r="E85" s="397"/>
      <c r="F85" s="397"/>
      <c r="G85" s="397"/>
      <c r="H85" s="397"/>
      <c r="I85" s="397"/>
      <c r="J85" s="397"/>
      <c r="K85" s="397"/>
      <c r="L85" s="397"/>
      <c r="M85" s="397"/>
      <c r="N85" s="397"/>
      <c r="O85" s="397"/>
      <c r="P85" s="397"/>
      <c r="Q85" s="397"/>
      <c r="R85" s="397"/>
      <c r="S85" s="397"/>
      <c r="T85" s="397"/>
      <c r="U85" s="397"/>
      <c r="V85" s="397"/>
      <c r="W85" s="397"/>
    </row>
    <row r="86" spans="4:23" s="317" customFormat="1">
      <c r="D86" s="397"/>
      <c r="E86" s="397"/>
      <c r="F86" s="397"/>
      <c r="G86" s="397"/>
      <c r="H86" s="397"/>
      <c r="I86" s="397"/>
      <c r="J86" s="397"/>
      <c r="K86" s="397"/>
      <c r="L86" s="397"/>
      <c r="M86" s="397"/>
      <c r="N86" s="397"/>
      <c r="O86" s="397"/>
      <c r="P86" s="397"/>
      <c r="Q86" s="397"/>
      <c r="R86" s="397"/>
      <c r="S86" s="397"/>
      <c r="T86" s="397"/>
      <c r="U86" s="397"/>
      <c r="V86" s="397"/>
      <c r="W86" s="397"/>
    </row>
    <row r="87" spans="4:23" s="317" customFormat="1">
      <c r="D87" s="397"/>
      <c r="E87" s="397"/>
      <c r="F87" s="397"/>
      <c r="G87" s="397"/>
      <c r="H87" s="397"/>
      <c r="I87" s="397"/>
      <c r="J87" s="397"/>
      <c r="K87" s="397"/>
      <c r="L87" s="397"/>
      <c r="M87" s="397"/>
      <c r="N87" s="397"/>
      <c r="O87" s="397"/>
      <c r="P87" s="397"/>
      <c r="Q87" s="397"/>
      <c r="R87" s="397"/>
      <c r="S87" s="397"/>
      <c r="T87" s="397"/>
      <c r="U87" s="397"/>
      <c r="V87" s="397"/>
      <c r="W87" s="397"/>
    </row>
    <row r="88" spans="4:23" s="317" customFormat="1">
      <c r="D88" s="397"/>
      <c r="E88" s="397"/>
      <c r="F88" s="397"/>
      <c r="G88" s="397"/>
      <c r="H88" s="397"/>
      <c r="I88" s="397"/>
      <c r="J88" s="397"/>
      <c r="K88" s="397"/>
      <c r="L88" s="397"/>
      <c r="M88" s="397"/>
      <c r="N88" s="397"/>
      <c r="O88" s="397"/>
      <c r="P88" s="397"/>
      <c r="Q88" s="397"/>
      <c r="R88" s="397"/>
      <c r="S88" s="397"/>
      <c r="T88" s="397"/>
      <c r="U88" s="397"/>
      <c r="V88" s="397"/>
      <c r="W88" s="397"/>
    </row>
    <row r="89" spans="4:23" s="317" customFormat="1">
      <c r="D89" s="397"/>
      <c r="E89" s="397"/>
      <c r="F89" s="397"/>
      <c r="G89" s="397"/>
      <c r="H89" s="397"/>
      <c r="I89" s="397"/>
      <c r="J89" s="397"/>
      <c r="K89" s="397"/>
      <c r="L89" s="397"/>
      <c r="M89" s="397"/>
      <c r="N89" s="397"/>
      <c r="O89" s="397"/>
      <c r="P89" s="397"/>
      <c r="Q89" s="397"/>
      <c r="R89" s="397"/>
      <c r="S89" s="397"/>
      <c r="T89" s="397"/>
      <c r="U89" s="397"/>
      <c r="V89" s="397"/>
      <c r="W89" s="397"/>
    </row>
    <row r="90" spans="4:23" s="317" customFormat="1">
      <c r="D90" s="397"/>
      <c r="E90" s="397"/>
      <c r="F90" s="397"/>
      <c r="G90" s="397"/>
      <c r="H90" s="397"/>
      <c r="I90" s="397"/>
      <c r="J90" s="397"/>
      <c r="K90" s="397"/>
      <c r="L90" s="397"/>
      <c r="M90" s="397"/>
      <c r="N90" s="397"/>
      <c r="O90" s="397"/>
      <c r="P90" s="397"/>
      <c r="Q90" s="397"/>
      <c r="R90" s="397"/>
      <c r="S90" s="397"/>
      <c r="T90" s="397"/>
      <c r="U90" s="397"/>
      <c r="V90" s="397"/>
      <c r="W90" s="397"/>
    </row>
    <row r="91" spans="4:23" s="317" customFormat="1">
      <c r="D91" s="397"/>
      <c r="E91" s="397"/>
      <c r="F91" s="397"/>
      <c r="G91" s="397"/>
      <c r="H91" s="397"/>
      <c r="I91" s="397"/>
      <c r="J91" s="397"/>
      <c r="K91" s="397"/>
      <c r="L91" s="397"/>
      <c r="M91" s="397"/>
      <c r="N91" s="397"/>
      <c r="O91" s="397"/>
      <c r="P91" s="397"/>
      <c r="Q91" s="397"/>
      <c r="R91" s="397"/>
      <c r="S91" s="397"/>
      <c r="T91" s="397"/>
      <c r="U91" s="397"/>
      <c r="V91" s="397"/>
      <c r="W91" s="397"/>
    </row>
    <row r="92" spans="4:23" s="317" customFormat="1">
      <c r="D92" s="397"/>
      <c r="E92" s="397"/>
      <c r="F92" s="397"/>
      <c r="G92" s="397"/>
      <c r="H92" s="397"/>
      <c r="I92" s="397"/>
      <c r="J92" s="397"/>
      <c r="K92" s="397"/>
      <c r="L92" s="397"/>
      <c r="M92" s="397"/>
      <c r="N92" s="397"/>
      <c r="O92" s="397"/>
      <c r="P92" s="397"/>
      <c r="Q92" s="397"/>
      <c r="R92" s="397"/>
      <c r="S92" s="397"/>
      <c r="T92" s="397"/>
      <c r="U92" s="397"/>
      <c r="V92" s="397"/>
      <c r="W92" s="397"/>
    </row>
    <row r="93" spans="4:23" s="317" customFormat="1">
      <c r="D93" s="397"/>
      <c r="E93" s="397"/>
      <c r="F93" s="397"/>
      <c r="G93" s="397"/>
      <c r="H93" s="397"/>
      <c r="I93" s="397"/>
      <c r="J93" s="397"/>
      <c r="K93" s="397"/>
      <c r="L93" s="397"/>
      <c r="M93" s="397"/>
      <c r="N93" s="397"/>
      <c r="O93" s="397"/>
      <c r="P93" s="397"/>
      <c r="Q93" s="397"/>
      <c r="R93" s="397"/>
      <c r="S93" s="397"/>
      <c r="T93" s="397"/>
      <c r="U93" s="397"/>
      <c r="V93" s="397"/>
      <c r="W93" s="397"/>
    </row>
    <row r="94" spans="4:23" s="317" customFormat="1">
      <c r="D94" s="397"/>
      <c r="E94" s="397"/>
      <c r="F94" s="397"/>
      <c r="G94" s="397"/>
      <c r="H94" s="397"/>
      <c r="I94" s="397"/>
      <c r="J94" s="397"/>
      <c r="K94" s="397"/>
      <c r="L94" s="397"/>
      <c r="M94" s="397"/>
      <c r="N94" s="397"/>
      <c r="O94" s="397"/>
      <c r="P94" s="397"/>
      <c r="Q94" s="397"/>
      <c r="R94" s="397"/>
      <c r="S94" s="397"/>
      <c r="T94" s="397"/>
      <c r="U94" s="397"/>
      <c r="V94" s="397"/>
      <c r="W94" s="397"/>
    </row>
    <row r="95" spans="4:23" s="317" customFormat="1">
      <c r="D95" s="398"/>
      <c r="E95" s="398"/>
      <c r="F95" s="398"/>
      <c r="G95" s="398"/>
      <c r="H95" s="398"/>
      <c r="I95" s="398"/>
      <c r="J95" s="398"/>
      <c r="K95" s="398"/>
      <c r="L95" s="398"/>
      <c r="M95" s="398"/>
      <c r="N95" s="398"/>
      <c r="O95" s="398"/>
      <c r="P95" s="398"/>
      <c r="Q95" s="398"/>
      <c r="R95" s="398"/>
      <c r="S95" s="398"/>
      <c r="T95" s="398"/>
      <c r="U95" s="398"/>
      <c r="V95" s="398"/>
      <c r="W95" s="398"/>
    </row>
  </sheetData>
  <mergeCells count="3">
    <mergeCell ref="E4:E5"/>
    <mergeCell ref="F4:F6"/>
    <mergeCell ref="P5:P6"/>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pane xSplit="1" ySplit="5" topLeftCell="K38" activePane="bottomRight" state="frozen"/>
      <selection pane="topRight" activeCell="B1" sqref="B1"/>
      <selection pane="bottomLeft" activeCell="A6" sqref="A6"/>
      <selection pane="bottomRight" activeCell="M4" sqref="M4"/>
    </sheetView>
  </sheetViews>
  <sheetFormatPr defaultColWidth="10.625" defaultRowHeight="17.25"/>
  <cols>
    <col min="1" max="1" width="33.625" style="39" customWidth="1"/>
    <col min="2" max="8" width="11.625" style="39" customWidth="1"/>
    <col min="9" max="12" width="10.625" style="39"/>
    <col min="13" max="13" width="10.625" style="676"/>
    <col min="14" max="16384" width="10.625" style="39"/>
  </cols>
  <sheetData>
    <row r="1" spans="1:13" s="7" customFormat="1" ht="17.45" customHeight="1">
      <c r="A1" s="6" t="s">
        <v>471</v>
      </c>
      <c r="F1" s="35"/>
      <c r="G1" s="35"/>
      <c r="H1" s="35"/>
      <c r="M1" s="672"/>
    </row>
    <row r="2" spans="1:13" s="7" customFormat="1" ht="18" customHeight="1" thickBot="1">
      <c r="B2" s="8"/>
      <c r="C2" s="36"/>
      <c r="D2" s="36"/>
      <c r="E2" s="36"/>
      <c r="H2" s="36"/>
      <c r="I2" s="36"/>
      <c r="J2" s="36"/>
      <c r="K2" s="36"/>
      <c r="L2" s="36" t="s">
        <v>0</v>
      </c>
      <c r="M2" s="672"/>
    </row>
    <row r="3" spans="1:13" s="37" customFormat="1" ht="15.95" customHeight="1">
      <c r="A3" s="9"/>
      <c r="B3" s="172"/>
      <c r="C3" s="172"/>
      <c r="D3" s="172"/>
      <c r="E3" s="172"/>
      <c r="F3" s="172"/>
      <c r="G3" s="172"/>
      <c r="H3" s="172"/>
      <c r="I3" s="172"/>
      <c r="M3" s="673"/>
    </row>
    <row r="4" spans="1:13" s="37" customFormat="1" ht="15.95" customHeight="1">
      <c r="A4" s="10" t="s">
        <v>472</v>
      </c>
      <c r="B4" s="3" t="s">
        <v>80</v>
      </c>
      <c r="C4" s="3"/>
      <c r="D4" s="3"/>
      <c r="E4" s="3"/>
      <c r="F4" s="187"/>
      <c r="G4" s="187"/>
      <c r="H4" s="187"/>
      <c r="I4" s="187"/>
      <c r="J4" s="187"/>
      <c r="K4" s="187"/>
      <c r="L4" s="187"/>
      <c r="M4" s="673" t="s">
        <v>473</v>
      </c>
    </row>
    <row r="5" spans="1:13" s="37" customFormat="1" ht="15.95" customHeight="1">
      <c r="A5" s="11"/>
      <c r="B5" s="5" t="s">
        <v>81</v>
      </c>
      <c r="C5" s="31" t="s">
        <v>82</v>
      </c>
      <c r="D5" s="4" t="s">
        <v>83</v>
      </c>
      <c r="E5" s="4" t="s">
        <v>84</v>
      </c>
      <c r="F5" s="188" t="s">
        <v>85</v>
      </c>
      <c r="G5" s="188" t="s">
        <v>109</v>
      </c>
      <c r="H5" s="188" t="s">
        <v>112</v>
      </c>
      <c r="I5" s="188" t="s">
        <v>113</v>
      </c>
      <c r="J5" s="188" t="s">
        <v>121</v>
      </c>
      <c r="K5" s="188" t="s">
        <v>122</v>
      </c>
      <c r="L5" s="188" t="s">
        <v>201</v>
      </c>
      <c r="M5" s="673"/>
    </row>
    <row r="6" spans="1:13" s="38" customFormat="1" ht="15.95" customHeight="1">
      <c r="A6" s="190" t="s">
        <v>123</v>
      </c>
      <c r="B6" s="209">
        <v>10886911</v>
      </c>
      <c r="C6" s="209">
        <v>10854892</v>
      </c>
      <c r="D6" s="209">
        <v>10797301</v>
      </c>
      <c r="E6" s="209">
        <v>10681853</v>
      </c>
      <c r="F6" s="209">
        <v>10192457</v>
      </c>
      <c r="G6" s="209">
        <v>10257982</v>
      </c>
      <c r="H6" s="209">
        <v>10352369</v>
      </c>
      <c r="I6" s="209">
        <v>10411724</v>
      </c>
      <c r="J6" s="209">
        <v>10409693</v>
      </c>
      <c r="K6" s="209">
        <v>10428515</v>
      </c>
      <c r="L6" s="209">
        <v>10542091</v>
      </c>
      <c r="M6" s="674"/>
    </row>
    <row r="7" spans="1:13" s="38" customFormat="1" ht="15.95" customHeight="1">
      <c r="A7" s="191" t="s">
        <v>124</v>
      </c>
      <c r="B7" s="210">
        <v>9572073</v>
      </c>
      <c r="C7" s="210">
        <v>9534822</v>
      </c>
      <c r="D7" s="210">
        <v>9469928</v>
      </c>
      <c r="E7" s="210">
        <v>9390070</v>
      </c>
      <c r="F7" s="210">
        <v>8880634</v>
      </c>
      <c r="G7" s="210">
        <v>8914724</v>
      </c>
      <c r="H7" s="210">
        <v>8980999</v>
      </c>
      <c r="I7" s="210">
        <v>9021931</v>
      </c>
      <c r="J7" s="210">
        <v>8974772</v>
      </c>
      <c r="K7" s="210">
        <v>9005275</v>
      </c>
      <c r="L7" s="210">
        <v>9042477</v>
      </c>
      <c r="M7" s="674"/>
    </row>
    <row r="8" spans="1:13" s="38" customFormat="1" ht="15.95" customHeight="1">
      <c r="A8" s="191" t="s">
        <v>125</v>
      </c>
      <c r="B8" s="210">
        <v>1314838</v>
      </c>
      <c r="C8" s="210">
        <v>1320070</v>
      </c>
      <c r="D8" s="210">
        <v>1327373</v>
      </c>
      <c r="E8" s="210">
        <v>1291783</v>
      </c>
      <c r="F8" s="210">
        <v>1311823</v>
      </c>
      <c r="G8" s="210">
        <v>1343258</v>
      </c>
      <c r="H8" s="210">
        <v>1371370</v>
      </c>
      <c r="I8" s="210">
        <v>1389793</v>
      </c>
      <c r="J8" s="210">
        <v>1434921</v>
      </c>
      <c r="K8" s="210">
        <v>1423240</v>
      </c>
      <c r="L8" s="210">
        <v>1499614</v>
      </c>
      <c r="M8" s="674"/>
    </row>
    <row r="9" spans="1:13" s="38" customFormat="1" ht="15.95" customHeight="1">
      <c r="A9" s="192" t="s">
        <v>126</v>
      </c>
      <c r="B9" s="210">
        <v>1298154</v>
      </c>
      <c r="C9" s="210">
        <v>1291286</v>
      </c>
      <c r="D9" s="210">
        <v>1271217</v>
      </c>
      <c r="E9" s="210">
        <v>1272414</v>
      </c>
      <c r="F9" s="210">
        <v>1295849</v>
      </c>
      <c r="G9" s="210">
        <v>1341032</v>
      </c>
      <c r="H9" s="210">
        <v>1370877</v>
      </c>
      <c r="I9" s="210">
        <v>1368626</v>
      </c>
      <c r="J9" s="210">
        <v>1411073</v>
      </c>
      <c r="K9" s="210">
        <v>1381985</v>
      </c>
      <c r="L9" s="210">
        <v>1453887</v>
      </c>
      <c r="M9" s="674"/>
    </row>
    <row r="10" spans="1:13" s="38" customFormat="1" ht="15.95" customHeight="1">
      <c r="A10" s="192" t="s">
        <v>127</v>
      </c>
      <c r="B10" s="210">
        <v>16684</v>
      </c>
      <c r="C10" s="210">
        <v>28784</v>
      </c>
      <c r="D10" s="210">
        <v>56156</v>
      </c>
      <c r="E10" s="210">
        <v>19369</v>
      </c>
      <c r="F10" s="210">
        <v>15974</v>
      </c>
      <c r="G10" s="210">
        <v>2226</v>
      </c>
      <c r="H10" s="210">
        <v>493</v>
      </c>
      <c r="I10" s="210">
        <v>21167</v>
      </c>
      <c r="J10" s="210">
        <v>23848</v>
      </c>
      <c r="K10" s="210">
        <v>41255</v>
      </c>
      <c r="L10" s="210">
        <v>45727</v>
      </c>
      <c r="M10" s="674"/>
    </row>
    <row r="11" spans="1:13" s="38" customFormat="1" ht="15.95" customHeight="1">
      <c r="A11" s="193" t="s">
        <v>128</v>
      </c>
      <c r="B11" s="210">
        <v>1187565</v>
      </c>
      <c r="C11" s="210">
        <v>1132878</v>
      </c>
      <c r="D11" s="210">
        <v>977050</v>
      </c>
      <c r="E11" s="210">
        <v>879808</v>
      </c>
      <c r="F11" s="210">
        <v>788494</v>
      </c>
      <c r="G11" s="210">
        <v>810622</v>
      </c>
      <c r="H11" s="210">
        <v>889122</v>
      </c>
      <c r="I11" s="210">
        <v>931224</v>
      </c>
      <c r="J11" s="210">
        <v>1029963</v>
      </c>
      <c r="K11" s="210">
        <v>1063135</v>
      </c>
      <c r="L11" s="210">
        <v>1032634</v>
      </c>
      <c r="M11" s="674"/>
    </row>
    <row r="12" spans="1:13" s="38" customFormat="1" ht="15.95" customHeight="1">
      <c r="A12" s="192" t="s">
        <v>129</v>
      </c>
      <c r="B12" s="210">
        <v>1597508</v>
      </c>
      <c r="C12" s="210">
        <v>1566142</v>
      </c>
      <c r="D12" s="210">
        <v>1399523</v>
      </c>
      <c r="E12" s="210">
        <v>1280059</v>
      </c>
      <c r="F12" s="210">
        <v>1180863</v>
      </c>
      <c r="G12" s="210">
        <v>1199407</v>
      </c>
      <c r="H12" s="210">
        <v>1272201</v>
      </c>
      <c r="I12" s="210">
        <v>1311281</v>
      </c>
      <c r="J12" s="210">
        <v>1410764</v>
      </c>
      <c r="K12" s="210">
        <v>1436316</v>
      </c>
      <c r="L12" s="210">
        <v>1382378</v>
      </c>
      <c r="M12" s="674"/>
    </row>
    <row r="13" spans="1:13" s="38" customFormat="1" ht="15.95" customHeight="1">
      <c r="A13" s="192" t="s">
        <v>130</v>
      </c>
      <c r="B13" s="210">
        <v>409943</v>
      </c>
      <c r="C13" s="210">
        <v>433264</v>
      </c>
      <c r="D13" s="210">
        <v>422473</v>
      </c>
      <c r="E13" s="210">
        <v>400251</v>
      </c>
      <c r="F13" s="210">
        <v>392369</v>
      </c>
      <c r="G13" s="210">
        <v>388785</v>
      </c>
      <c r="H13" s="210">
        <v>383079</v>
      </c>
      <c r="I13" s="210">
        <v>380057</v>
      </c>
      <c r="J13" s="210">
        <v>380801</v>
      </c>
      <c r="K13" s="210">
        <v>373181</v>
      </c>
      <c r="L13" s="210">
        <v>349744</v>
      </c>
      <c r="M13" s="674"/>
    </row>
    <row r="14" spans="1:13" s="38" customFormat="1" ht="15.95" customHeight="1">
      <c r="A14" s="192" t="s">
        <v>131</v>
      </c>
      <c r="B14" s="210">
        <v>-73850</v>
      </c>
      <c r="C14" s="210">
        <v>-92354</v>
      </c>
      <c r="D14" s="210">
        <v>-138898</v>
      </c>
      <c r="E14" s="210">
        <v>-139761</v>
      </c>
      <c r="F14" s="210">
        <v>-156524</v>
      </c>
      <c r="G14" s="210">
        <v>-169316</v>
      </c>
      <c r="H14" s="210">
        <v>-179729</v>
      </c>
      <c r="I14" s="210">
        <v>-141283</v>
      </c>
      <c r="J14" s="210">
        <v>-134278</v>
      </c>
      <c r="K14" s="210">
        <v>-119077</v>
      </c>
      <c r="L14" s="210">
        <v>-129323</v>
      </c>
      <c r="M14" s="674"/>
    </row>
    <row r="15" spans="1:13" s="38" customFormat="1" ht="15.95" customHeight="1">
      <c r="A15" s="192" t="s">
        <v>129</v>
      </c>
      <c r="B15" s="210">
        <v>309086</v>
      </c>
      <c r="C15" s="210">
        <v>312146</v>
      </c>
      <c r="D15" s="210">
        <v>259000</v>
      </c>
      <c r="E15" s="210">
        <v>240896</v>
      </c>
      <c r="F15" s="210">
        <v>219445</v>
      </c>
      <c r="G15" s="210">
        <v>206533</v>
      </c>
      <c r="H15" s="210">
        <v>190712</v>
      </c>
      <c r="I15" s="210">
        <v>225675</v>
      </c>
      <c r="J15" s="210">
        <v>231245</v>
      </c>
      <c r="K15" s="210">
        <v>237003</v>
      </c>
      <c r="L15" s="210">
        <v>203419</v>
      </c>
      <c r="M15" s="674"/>
    </row>
    <row r="16" spans="1:13" s="38" customFormat="1" ht="15.95" customHeight="1">
      <c r="A16" s="192" t="s">
        <v>130</v>
      </c>
      <c r="B16" s="210">
        <v>382936</v>
      </c>
      <c r="C16" s="210">
        <v>404500</v>
      </c>
      <c r="D16" s="210">
        <v>397898</v>
      </c>
      <c r="E16" s="210">
        <v>380657</v>
      </c>
      <c r="F16" s="210">
        <v>375969</v>
      </c>
      <c r="G16" s="210">
        <v>375849</v>
      </c>
      <c r="H16" s="210">
        <v>370441</v>
      </c>
      <c r="I16" s="210">
        <v>366958</v>
      </c>
      <c r="J16" s="210">
        <v>365523</v>
      </c>
      <c r="K16" s="210">
        <v>356080</v>
      </c>
      <c r="L16" s="210">
        <v>332742</v>
      </c>
      <c r="M16" s="674"/>
    </row>
    <row r="17" spans="1:13" s="38" customFormat="1" ht="15.95" customHeight="1">
      <c r="A17" s="193" t="s">
        <v>132</v>
      </c>
      <c r="B17" s="210">
        <v>1249479</v>
      </c>
      <c r="C17" s="210">
        <v>1211856</v>
      </c>
      <c r="D17" s="210">
        <v>1102763</v>
      </c>
      <c r="E17" s="210">
        <v>1007457</v>
      </c>
      <c r="F17" s="210">
        <v>931854</v>
      </c>
      <c r="G17" s="210">
        <v>966350</v>
      </c>
      <c r="H17" s="210">
        <v>1056615</v>
      </c>
      <c r="I17" s="210">
        <v>1059906</v>
      </c>
      <c r="J17" s="210">
        <v>1151273</v>
      </c>
      <c r="K17" s="210">
        <v>1169946</v>
      </c>
      <c r="L17" s="210">
        <v>1150674</v>
      </c>
      <c r="M17" s="674"/>
    </row>
    <row r="18" spans="1:13" s="38" customFormat="1" ht="15.95" customHeight="1">
      <c r="A18" s="192" t="s">
        <v>24</v>
      </c>
      <c r="B18" s="210">
        <v>422312</v>
      </c>
      <c r="C18" s="210">
        <v>495169</v>
      </c>
      <c r="D18" s="210">
        <v>465187</v>
      </c>
      <c r="E18" s="210">
        <v>343938</v>
      </c>
      <c r="F18" s="210">
        <v>309974</v>
      </c>
      <c r="G18" s="210">
        <v>297270</v>
      </c>
      <c r="H18" s="210">
        <v>235249</v>
      </c>
      <c r="I18" s="210">
        <v>196246</v>
      </c>
      <c r="J18" s="210">
        <v>211020</v>
      </c>
      <c r="K18" s="210">
        <v>239308</v>
      </c>
      <c r="L18" s="210">
        <v>260064</v>
      </c>
      <c r="M18" s="674"/>
    </row>
    <row r="19" spans="1:13" s="38" customFormat="1" ht="15.95" customHeight="1">
      <c r="A19" s="192" t="s">
        <v>129</v>
      </c>
      <c r="B19" s="210">
        <v>446543</v>
      </c>
      <c r="C19" s="210">
        <v>521305</v>
      </c>
      <c r="D19" s="210">
        <v>487807</v>
      </c>
      <c r="E19" s="210">
        <v>361991</v>
      </c>
      <c r="F19" s="210">
        <v>325006</v>
      </c>
      <c r="G19" s="210">
        <v>308677</v>
      </c>
      <c r="H19" s="210">
        <v>246212</v>
      </c>
      <c r="I19" s="210">
        <v>207664</v>
      </c>
      <c r="J19" s="210">
        <v>223968</v>
      </c>
      <c r="K19" s="210">
        <v>254294</v>
      </c>
      <c r="L19" s="210">
        <v>274838</v>
      </c>
      <c r="M19" s="674"/>
    </row>
    <row r="20" spans="1:13" s="38" customFormat="1" ht="15.95" customHeight="1">
      <c r="A20" s="192" t="s">
        <v>133</v>
      </c>
      <c r="B20" s="210">
        <v>24231</v>
      </c>
      <c r="C20" s="210">
        <v>26136</v>
      </c>
      <c r="D20" s="210">
        <v>22620</v>
      </c>
      <c r="E20" s="210">
        <v>18053</v>
      </c>
      <c r="F20" s="210">
        <v>15032</v>
      </c>
      <c r="G20" s="210">
        <v>11407</v>
      </c>
      <c r="H20" s="210">
        <v>10963</v>
      </c>
      <c r="I20" s="210">
        <v>11418</v>
      </c>
      <c r="J20" s="210">
        <v>12948</v>
      </c>
      <c r="K20" s="210">
        <v>14986</v>
      </c>
      <c r="L20" s="210">
        <v>14774</v>
      </c>
      <c r="M20" s="674"/>
    </row>
    <row r="21" spans="1:13" s="38" customFormat="1" ht="15.95" customHeight="1">
      <c r="A21" s="192" t="s">
        <v>25</v>
      </c>
      <c r="B21" s="210">
        <v>289682</v>
      </c>
      <c r="C21" s="210">
        <v>233562</v>
      </c>
      <c r="D21" s="210">
        <v>196133</v>
      </c>
      <c r="E21" s="210">
        <v>218914</v>
      </c>
      <c r="F21" s="210">
        <v>194417</v>
      </c>
      <c r="G21" s="210">
        <v>231745</v>
      </c>
      <c r="H21" s="210">
        <v>376541</v>
      </c>
      <c r="I21" s="210">
        <v>385140</v>
      </c>
      <c r="J21" s="210">
        <v>443792</v>
      </c>
      <c r="K21" s="210">
        <v>461214</v>
      </c>
      <c r="L21" s="210">
        <v>421095</v>
      </c>
      <c r="M21" s="674"/>
    </row>
    <row r="22" spans="1:13" s="38" customFormat="1" ht="15.95" customHeight="1">
      <c r="A22" s="192" t="s">
        <v>134</v>
      </c>
      <c r="B22" s="210">
        <v>412053</v>
      </c>
      <c r="C22" s="210">
        <v>388980</v>
      </c>
      <c r="D22" s="210">
        <v>349677</v>
      </c>
      <c r="E22" s="210">
        <v>357061</v>
      </c>
      <c r="F22" s="210">
        <v>348328</v>
      </c>
      <c r="G22" s="210">
        <v>347979</v>
      </c>
      <c r="H22" s="210">
        <v>377305</v>
      </c>
      <c r="I22" s="210">
        <v>399775</v>
      </c>
      <c r="J22" s="210">
        <v>383445</v>
      </c>
      <c r="K22" s="210">
        <v>360634</v>
      </c>
      <c r="L22" s="210">
        <v>329530</v>
      </c>
      <c r="M22" s="674"/>
    </row>
    <row r="23" spans="1:13" s="38" customFormat="1" ht="15.95" customHeight="1">
      <c r="A23" s="192" t="s">
        <v>26</v>
      </c>
      <c r="B23" s="210">
        <v>125432</v>
      </c>
      <c r="C23" s="210">
        <v>94145</v>
      </c>
      <c r="D23" s="210">
        <v>91766</v>
      </c>
      <c r="E23" s="210">
        <v>87544</v>
      </c>
      <c r="F23" s="210">
        <v>79135</v>
      </c>
      <c r="G23" s="210">
        <v>89356</v>
      </c>
      <c r="H23" s="210">
        <v>67520</v>
      </c>
      <c r="I23" s="210">
        <v>78745</v>
      </c>
      <c r="J23" s="210">
        <v>113016</v>
      </c>
      <c r="K23" s="210">
        <v>108790</v>
      </c>
      <c r="L23" s="210">
        <v>139985</v>
      </c>
      <c r="M23" s="674"/>
    </row>
    <row r="24" spans="1:13" s="38" customFormat="1" ht="15.95" customHeight="1">
      <c r="A24" s="192" t="s">
        <v>135</v>
      </c>
      <c r="B24" s="210">
        <v>11936</v>
      </c>
      <c r="C24" s="210">
        <v>13376</v>
      </c>
      <c r="D24" s="210">
        <v>13185</v>
      </c>
      <c r="E24" s="210">
        <v>12112</v>
      </c>
      <c r="F24" s="210">
        <v>13164</v>
      </c>
      <c r="G24" s="210">
        <v>13588</v>
      </c>
      <c r="H24" s="210">
        <v>12236</v>
      </c>
      <c r="I24" s="210">
        <v>12601</v>
      </c>
      <c r="J24" s="210">
        <v>12968</v>
      </c>
      <c r="K24" s="210">
        <v>12266</v>
      </c>
      <c r="L24" s="210">
        <v>11283</v>
      </c>
      <c r="M24" s="674"/>
    </row>
    <row r="25" spans="1:13" s="38" customFormat="1" ht="15.95" customHeight="1">
      <c r="A25" s="192" t="s">
        <v>129</v>
      </c>
      <c r="B25" s="210">
        <v>14712</v>
      </c>
      <c r="C25" s="210">
        <v>16004</v>
      </c>
      <c r="D25" s="210">
        <v>15140</v>
      </c>
      <c r="E25" s="210">
        <v>13653</v>
      </c>
      <c r="F25" s="210">
        <v>14532</v>
      </c>
      <c r="G25" s="210">
        <v>15117</v>
      </c>
      <c r="H25" s="210">
        <v>13911</v>
      </c>
      <c r="I25" s="210">
        <v>14282</v>
      </c>
      <c r="J25" s="210">
        <v>15298</v>
      </c>
      <c r="K25" s="210">
        <v>14381</v>
      </c>
      <c r="L25" s="210">
        <v>13511</v>
      </c>
      <c r="M25" s="674"/>
    </row>
    <row r="26" spans="1:13" s="38" customFormat="1" ht="15.95" customHeight="1">
      <c r="A26" s="192" t="s">
        <v>130</v>
      </c>
      <c r="B26" s="210">
        <v>2776</v>
      </c>
      <c r="C26" s="210">
        <v>2628</v>
      </c>
      <c r="D26" s="210">
        <v>1955</v>
      </c>
      <c r="E26" s="210">
        <v>1541</v>
      </c>
      <c r="F26" s="210">
        <v>1368</v>
      </c>
      <c r="G26" s="210">
        <v>1529</v>
      </c>
      <c r="H26" s="210">
        <v>1675</v>
      </c>
      <c r="I26" s="210">
        <v>1681</v>
      </c>
      <c r="J26" s="210">
        <v>2330</v>
      </c>
      <c r="K26" s="210">
        <v>2115</v>
      </c>
      <c r="L26" s="210">
        <v>2228</v>
      </c>
      <c r="M26" s="674"/>
    </row>
    <row r="27" spans="1:13" s="38" customFormat="1" ht="15.95" customHeight="1">
      <c r="A27" s="193" t="s">
        <v>136</v>
      </c>
      <c r="B27" s="210">
        <v>4311073</v>
      </c>
      <c r="C27" s="210">
        <v>3973966</v>
      </c>
      <c r="D27" s="210">
        <v>3529238</v>
      </c>
      <c r="E27" s="210">
        <v>2687335</v>
      </c>
      <c r="F27" s="210">
        <v>3989125</v>
      </c>
      <c r="G27" s="210">
        <v>3500371</v>
      </c>
      <c r="H27" s="210">
        <v>3270003</v>
      </c>
      <c r="I27" s="210">
        <v>3580205</v>
      </c>
      <c r="J27" s="210">
        <v>3887407</v>
      </c>
      <c r="K27" s="210">
        <v>4283150</v>
      </c>
      <c r="L27" s="210">
        <v>4312580</v>
      </c>
      <c r="M27" s="674"/>
    </row>
    <row r="28" spans="1:13" s="38" customFormat="1" ht="15.95" customHeight="1">
      <c r="A28" s="193" t="s">
        <v>137</v>
      </c>
      <c r="B28" s="210">
        <v>2327974</v>
      </c>
      <c r="C28" s="210">
        <v>2027443</v>
      </c>
      <c r="D28" s="210">
        <v>1771400</v>
      </c>
      <c r="E28" s="210">
        <v>932386</v>
      </c>
      <c r="F28" s="210">
        <v>2195940</v>
      </c>
      <c r="G28" s="210">
        <v>1730869</v>
      </c>
      <c r="H28" s="210">
        <v>1489273</v>
      </c>
      <c r="I28" s="210">
        <v>1710798</v>
      </c>
      <c r="J28" s="210">
        <v>2095893</v>
      </c>
      <c r="K28" s="210">
        <v>2458065</v>
      </c>
      <c r="L28" s="210">
        <v>2524397</v>
      </c>
      <c r="M28" s="674"/>
    </row>
    <row r="29" spans="1:13" s="38" customFormat="1" ht="15.95" customHeight="1">
      <c r="A29" s="192" t="s">
        <v>138</v>
      </c>
      <c r="B29" s="210">
        <v>1644672</v>
      </c>
      <c r="C29" s="210">
        <v>1446432</v>
      </c>
      <c r="D29" s="210">
        <v>1248457</v>
      </c>
      <c r="E29" s="210">
        <v>374507</v>
      </c>
      <c r="F29" s="210">
        <v>1756682</v>
      </c>
      <c r="G29" s="210">
        <v>1403889</v>
      </c>
      <c r="H29" s="210">
        <v>1342669</v>
      </c>
      <c r="I29" s="210">
        <v>1590172</v>
      </c>
      <c r="J29" s="210">
        <v>1928615</v>
      </c>
      <c r="K29" s="210">
        <v>2145914</v>
      </c>
      <c r="L29" s="210">
        <v>2323858</v>
      </c>
      <c r="M29" s="674"/>
    </row>
    <row r="30" spans="1:13" s="38" customFormat="1" ht="15.95" customHeight="1">
      <c r="A30" s="192" t="s">
        <v>139</v>
      </c>
      <c r="B30" s="210">
        <v>683302</v>
      </c>
      <c r="C30" s="210">
        <v>581011</v>
      </c>
      <c r="D30" s="210">
        <v>522943</v>
      </c>
      <c r="E30" s="210">
        <v>557879</v>
      </c>
      <c r="F30" s="210">
        <v>439258</v>
      </c>
      <c r="G30" s="210">
        <v>326980</v>
      </c>
      <c r="H30" s="210">
        <v>146604</v>
      </c>
      <c r="I30" s="210">
        <v>120626</v>
      </c>
      <c r="J30" s="210">
        <v>167278</v>
      </c>
      <c r="K30" s="210">
        <v>312151</v>
      </c>
      <c r="L30" s="210">
        <v>200539</v>
      </c>
      <c r="M30" s="674"/>
    </row>
    <row r="31" spans="1:13" s="38" customFormat="1" ht="15.95" customHeight="1">
      <c r="A31" s="192" t="s">
        <v>140</v>
      </c>
      <c r="B31" s="210">
        <v>122451</v>
      </c>
      <c r="C31" s="210">
        <v>103672</v>
      </c>
      <c r="D31" s="210">
        <v>44317</v>
      </c>
      <c r="E31" s="210">
        <v>3516</v>
      </c>
      <c r="F31" s="210">
        <v>7527</v>
      </c>
      <c r="G31" s="210">
        <v>44362</v>
      </c>
      <c r="H31" s="210">
        <v>23015</v>
      </c>
      <c r="I31" s="210">
        <v>40467</v>
      </c>
      <c r="J31" s="210">
        <v>3592</v>
      </c>
      <c r="K31" s="210">
        <v>-4478</v>
      </c>
      <c r="L31" s="210">
        <v>9971</v>
      </c>
      <c r="M31" s="674"/>
    </row>
    <row r="32" spans="1:13" s="38" customFormat="1" ht="15.95" customHeight="1">
      <c r="A32" s="192" t="s">
        <v>138</v>
      </c>
      <c r="B32" s="210">
        <v>-44337</v>
      </c>
      <c r="C32" s="210">
        <v>-29590</v>
      </c>
      <c r="D32" s="210">
        <v>-60446</v>
      </c>
      <c r="E32" s="210">
        <v>-50721</v>
      </c>
      <c r="F32" s="210">
        <v>-47010</v>
      </c>
      <c r="G32" s="210">
        <v>-31362</v>
      </c>
      <c r="H32" s="210">
        <v>-49719</v>
      </c>
      <c r="I32" s="210">
        <v>-30118</v>
      </c>
      <c r="J32" s="210">
        <v>-79385</v>
      </c>
      <c r="K32" s="210">
        <v>-70470</v>
      </c>
      <c r="L32" s="210">
        <v>-36743</v>
      </c>
      <c r="M32" s="674"/>
    </row>
    <row r="33" spans="1:13" s="38" customFormat="1" ht="15.95" customHeight="1">
      <c r="A33" s="192" t="s">
        <v>139</v>
      </c>
      <c r="B33" s="210">
        <v>166788</v>
      </c>
      <c r="C33" s="210">
        <v>133262</v>
      </c>
      <c r="D33" s="210">
        <v>104763</v>
      </c>
      <c r="E33" s="210">
        <v>54237</v>
      </c>
      <c r="F33" s="210">
        <v>54537</v>
      </c>
      <c r="G33" s="210">
        <v>75724</v>
      </c>
      <c r="H33" s="210">
        <v>72734</v>
      </c>
      <c r="I33" s="210">
        <v>70585</v>
      </c>
      <c r="J33" s="210">
        <v>82977</v>
      </c>
      <c r="K33" s="210">
        <v>65992</v>
      </c>
      <c r="L33" s="210">
        <v>46714</v>
      </c>
      <c r="M33" s="674"/>
    </row>
    <row r="34" spans="1:13" s="38" customFormat="1" ht="15.95" customHeight="1">
      <c r="A34" s="192" t="s">
        <v>141</v>
      </c>
      <c r="B34" s="210">
        <v>1860648</v>
      </c>
      <c r="C34" s="210">
        <v>1842851</v>
      </c>
      <c r="D34" s="210">
        <v>1713521</v>
      </c>
      <c r="E34" s="210">
        <v>1751433</v>
      </c>
      <c r="F34" s="210">
        <v>1785658</v>
      </c>
      <c r="G34" s="210">
        <v>1725140</v>
      </c>
      <c r="H34" s="210">
        <v>1757715</v>
      </c>
      <c r="I34" s="210">
        <v>1828940</v>
      </c>
      <c r="J34" s="210">
        <v>1787922</v>
      </c>
      <c r="K34" s="210">
        <v>1829563</v>
      </c>
      <c r="L34" s="210">
        <v>1778212</v>
      </c>
      <c r="M34" s="674"/>
    </row>
    <row r="35" spans="1:13" s="38" customFormat="1" ht="15.95" customHeight="1">
      <c r="A35" s="192" t="s">
        <v>142</v>
      </c>
      <c r="B35" s="210">
        <v>2070</v>
      </c>
      <c r="C35" s="210">
        <v>-3014</v>
      </c>
      <c r="D35" s="210">
        <v>-2853</v>
      </c>
      <c r="E35" s="210">
        <v>5549</v>
      </c>
      <c r="F35" s="210">
        <v>4052</v>
      </c>
      <c r="G35" s="210">
        <v>-23098</v>
      </c>
      <c r="H35" s="210">
        <v>12664</v>
      </c>
      <c r="I35" s="210">
        <v>22278</v>
      </c>
      <c r="J35" s="210">
        <v>21288</v>
      </c>
      <c r="K35" s="210">
        <v>28474</v>
      </c>
      <c r="L35" s="210">
        <v>26443</v>
      </c>
      <c r="M35" s="674"/>
    </row>
    <row r="36" spans="1:13" s="38" customFormat="1" ht="15.95" customHeight="1">
      <c r="A36" s="192" t="s">
        <v>143</v>
      </c>
      <c r="B36" s="210">
        <v>791408</v>
      </c>
      <c r="C36" s="210">
        <v>762975</v>
      </c>
      <c r="D36" s="210">
        <v>644814</v>
      </c>
      <c r="E36" s="210">
        <v>614731</v>
      </c>
      <c r="F36" s="210">
        <v>621767</v>
      </c>
      <c r="G36" s="210">
        <v>584619</v>
      </c>
      <c r="H36" s="210">
        <v>556896</v>
      </c>
      <c r="I36" s="210">
        <v>600195</v>
      </c>
      <c r="J36" s="210">
        <v>573025</v>
      </c>
      <c r="K36" s="210">
        <v>591720</v>
      </c>
      <c r="L36" s="210">
        <v>527701</v>
      </c>
      <c r="M36" s="674"/>
    </row>
    <row r="37" spans="1:13" s="38" customFormat="1" ht="15.95" customHeight="1">
      <c r="A37" s="192" t="s">
        <v>144</v>
      </c>
      <c r="B37" s="210">
        <v>1067170</v>
      </c>
      <c r="C37" s="210">
        <v>1082890</v>
      </c>
      <c r="D37" s="210">
        <v>1071560</v>
      </c>
      <c r="E37" s="210">
        <v>1131153</v>
      </c>
      <c r="F37" s="210">
        <v>1159839</v>
      </c>
      <c r="G37" s="210">
        <v>1163619</v>
      </c>
      <c r="H37" s="210">
        <v>1188155</v>
      </c>
      <c r="I37" s="210">
        <v>1206467</v>
      </c>
      <c r="J37" s="210">
        <v>1193609</v>
      </c>
      <c r="K37" s="210">
        <v>1209369</v>
      </c>
      <c r="L37" s="210">
        <v>1224068</v>
      </c>
      <c r="M37" s="674"/>
    </row>
    <row r="38" spans="1:13" s="38" customFormat="1" ht="15.95" customHeight="1">
      <c r="A38" s="194" t="s">
        <v>145</v>
      </c>
      <c r="B38" s="211">
        <v>16385549</v>
      </c>
      <c r="C38" s="211">
        <v>15961736</v>
      </c>
      <c r="D38" s="211">
        <v>15303589</v>
      </c>
      <c r="E38" s="211">
        <v>14248996</v>
      </c>
      <c r="F38" s="211">
        <v>14970076</v>
      </c>
      <c r="G38" s="211">
        <v>14568975</v>
      </c>
      <c r="H38" s="211">
        <v>14511494</v>
      </c>
      <c r="I38" s="211">
        <v>14923153</v>
      </c>
      <c r="J38" s="211">
        <v>15327063</v>
      </c>
      <c r="K38" s="211">
        <v>15774800</v>
      </c>
      <c r="L38" s="211">
        <v>15887305</v>
      </c>
      <c r="M38" s="674">
        <f>分配2!D69</f>
        <v>3545357</v>
      </c>
    </row>
    <row r="39" spans="1:13" s="38" customFormat="1" ht="15.95" customHeight="1">
      <c r="A39" s="195" t="s">
        <v>146</v>
      </c>
      <c r="B39" s="210">
        <v>1477937</v>
      </c>
      <c r="C39" s="210">
        <v>1490659</v>
      </c>
      <c r="D39" s="210">
        <v>1454098</v>
      </c>
      <c r="E39" s="210">
        <v>1273536</v>
      </c>
      <c r="F39" s="210">
        <v>1316150</v>
      </c>
      <c r="G39" s="210">
        <v>1499224</v>
      </c>
      <c r="H39" s="210">
        <v>1471092</v>
      </c>
      <c r="I39" s="210">
        <v>1471694</v>
      </c>
      <c r="J39" s="210">
        <v>1743459</v>
      </c>
      <c r="K39" s="210">
        <v>1825542</v>
      </c>
      <c r="L39" s="210">
        <v>1737414</v>
      </c>
      <c r="M39" s="674">
        <f>地域要素所得表!H52</f>
        <v>488222</v>
      </c>
    </row>
    <row r="40" spans="1:13" s="37" customFormat="1" ht="15.95" customHeight="1">
      <c r="A40" s="196" t="s">
        <v>147</v>
      </c>
      <c r="B40" s="212">
        <v>17863486</v>
      </c>
      <c r="C40" s="212">
        <v>17452395</v>
      </c>
      <c r="D40" s="212">
        <v>16757687</v>
      </c>
      <c r="E40" s="212">
        <v>15522532</v>
      </c>
      <c r="F40" s="212">
        <v>16286226</v>
      </c>
      <c r="G40" s="212">
        <v>16068199</v>
      </c>
      <c r="H40" s="212">
        <v>15982586</v>
      </c>
      <c r="I40" s="212">
        <v>16394847</v>
      </c>
      <c r="J40" s="212">
        <v>17070522</v>
      </c>
      <c r="K40" s="212">
        <v>17600342</v>
      </c>
      <c r="L40" s="212">
        <v>17624719</v>
      </c>
      <c r="M40" s="673">
        <f>M38+M39</f>
        <v>4033579</v>
      </c>
    </row>
    <row r="41" spans="1:13" s="37" customFormat="1" ht="15.95" customHeight="1">
      <c r="A41" s="192" t="s">
        <v>148</v>
      </c>
      <c r="B41" s="210">
        <v>1678809</v>
      </c>
      <c r="C41" s="210">
        <v>1609817</v>
      </c>
      <c r="D41" s="210">
        <v>1558020</v>
      </c>
      <c r="E41" s="210">
        <v>2144277</v>
      </c>
      <c r="F41" s="210">
        <v>2236839</v>
      </c>
      <c r="G41" s="210">
        <v>2202430</v>
      </c>
      <c r="H41" s="210">
        <v>1983190</v>
      </c>
      <c r="I41" s="210">
        <v>1882112</v>
      </c>
      <c r="J41" s="210">
        <v>1868003</v>
      </c>
      <c r="K41" s="210">
        <v>1927110</v>
      </c>
      <c r="L41" s="210">
        <v>2068490</v>
      </c>
      <c r="M41" s="677">
        <f>ROUND(L41*M40/L40,0)</f>
        <v>473393</v>
      </c>
    </row>
    <row r="42" spans="1:13" s="38" customFormat="1" ht="15.95" customHeight="1">
      <c r="A42" s="192" t="s">
        <v>149</v>
      </c>
      <c r="B42" s="210">
        <v>-602430</v>
      </c>
      <c r="C42" s="210">
        <v>-586385</v>
      </c>
      <c r="D42" s="210">
        <v>-447615</v>
      </c>
      <c r="E42" s="210">
        <v>-311853</v>
      </c>
      <c r="F42" s="210">
        <v>-409587</v>
      </c>
      <c r="G42" s="210">
        <v>-427770</v>
      </c>
      <c r="H42" s="210">
        <v>-482083</v>
      </c>
      <c r="I42" s="210">
        <v>-538122</v>
      </c>
      <c r="J42" s="210">
        <v>-570117</v>
      </c>
      <c r="K42" s="210">
        <v>-578335</v>
      </c>
      <c r="L42" s="210">
        <v>-518312</v>
      </c>
      <c r="M42" s="674"/>
    </row>
    <row r="43" spans="1:13" s="38" customFormat="1" ht="15.95" customHeight="1">
      <c r="A43" s="192" t="s">
        <v>150</v>
      </c>
      <c r="B43" s="210">
        <v>2478834</v>
      </c>
      <c r="C43" s="210">
        <v>2457422</v>
      </c>
      <c r="D43" s="210">
        <v>2362761</v>
      </c>
      <c r="E43" s="210">
        <v>2558303</v>
      </c>
      <c r="F43" s="210">
        <v>2537180</v>
      </c>
      <c r="G43" s="210">
        <v>2524968</v>
      </c>
      <c r="H43" s="210">
        <v>2384155</v>
      </c>
      <c r="I43" s="210">
        <v>2444061</v>
      </c>
      <c r="J43" s="210">
        <v>2434339</v>
      </c>
      <c r="K43" s="210">
        <v>2459827</v>
      </c>
      <c r="L43" s="210">
        <v>2541044</v>
      </c>
      <c r="M43" s="674"/>
    </row>
    <row r="44" spans="1:13" s="38" customFormat="1" ht="15.95" customHeight="1">
      <c r="A44" s="192" t="s">
        <v>151</v>
      </c>
      <c r="B44" s="210">
        <v>-471316</v>
      </c>
      <c r="C44" s="210">
        <v>-514988</v>
      </c>
      <c r="D44" s="210">
        <v>-591300</v>
      </c>
      <c r="E44" s="210">
        <v>-319801</v>
      </c>
      <c r="F44" s="210">
        <v>-156040</v>
      </c>
      <c r="G44" s="210">
        <v>-163156</v>
      </c>
      <c r="H44" s="210">
        <v>-233475</v>
      </c>
      <c r="I44" s="210">
        <v>-327351</v>
      </c>
      <c r="J44" s="210">
        <v>-323592</v>
      </c>
      <c r="K44" s="210">
        <v>-313914</v>
      </c>
      <c r="L44" s="210">
        <v>-336914</v>
      </c>
      <c r="M44" s="674"/>
    </row>
    <row r="45" spans="1:13" s="38" customFormat="1" ht="15.95" customHeight="1">
      <c r="A45" s="192" t="s">
        <v>152</v>
      </c>
      <c r="B45" s="210">
        <v>273721</v>
      </c>
      <c r="C45" s="210">
        <v>253768</v>
      </c>
      <c r="D45" s="210">
        <v>234174</v>
      </c>
      <c r="E45" s="210">
        <v>217628</v>
      </c>
      <c r="F45" s="210">
        <v>265286</v>
      </c>
      <c r="G45" s="210">
        <v>268388</v>
      </c>
      <c r="H45" s="210">
        <v>314593</v>
      </c>
      <c r="I45" s="210">
        <v>303524</v>
      </c>
      <c r="J45" s="210">
        <v>327373</v>
      </c>
      <c r="K45" s="210">
        <v>359532</v>
      </c>
      <c r="L45" s="210">
        <v>382672</v>
      </c>
      <c r="M45" s="674"/>
    </row>
    <row r="46" spans="1:13" s="38" customFormat="1" ht="15.95" customHeight="1">
      <c r="A46" s="192" t="s">
        <v>153</v>
      </c>
      <c r="B46" s="210">
        <v>19542295</v>
      </c>
      <c r="C46" s="210">
        <v>19062212</v>
      </c>
      <c r="D46" s="210">
        <v>18315707</v>
      </c>
      <c r="E46" s="210">
        <v>17666809</v>
      </c>
      <c r="F46" s="210">
        <v>18523065</v>
      </c>
      <c r="G46" s="210">
        <v>18270630</v>
      </c>
      <c r="H46" s="210">
        <v>17965776</v>
      </c>
      <c r="I46" s="210">
        <v>18276959</v>
      </c>
      <c r="J46" s="210">
        <v>18938525</v>
      </c>
      <c r="K46" s="210">
        <v>19527452</v>
      </c>
      <c r="L46" s="210">
        <v>19693209</v>
      </c>
      <c r="M46" s="674">
        <f>M40+M41</f>
        <v>4506972</v>
      </c>
    </row>
    <row r="47" spans="1:13" s="38" customFormat="1" ht="15.95" customHeight="1">
      <c r="A47" s="192" t="s">
        <v>149</v>
      </c>
      <c r="B47" s="210">
        <v>1847995</v>
      </c>
      <c r="C47" s="210">
        <v>1544730</v>
      </c>
      <c r="D47" s="210">
        <v>1368102</v>
      </c>
      <c r="E47" s="210">
        <v>624049</v>
      </c>
      <c r="F47" s="210">
        <v>1793880</v>
      </c>
      <c r="G47" s="210">
        <v>1347461</v>
      </c>
      <c r="H47" s="210">
        <v>1030205</v>
      </c>
      <c r="I47" s="210">
        <v>1213143</v>
      </c>
      <c r="J47" s="210">
        <v>1529368</v>
      </c>
      <c r="K47" s="210">
        <v>1875252</v>
      </c>
      <c r="L47" s="210">
        <v>2016056</v>
      </c>
      <c r="M47" s="674"/>
    </row>
    <row r="48" spans="1:13" s="38" customFormat="1" ht="15.95" customHeight="1">
      <c r="A48" s="192" t="s">
        <v>150</v>
      </c>
      <c r="B48" s="210">
        <v>3882921</v>
      </c>
      <c r="C48" s="210">
        <v>3855727</v>
      </c>
      <c r="D48" s="210">
        <v>3677961</v>
      </c>
      <c r="E48" s="210">
        <v>3692078</v>
      </c>
      <c r="F48" s="210">
        <v>3696806</v>
      </c>
      <c r="G48" s="210">
        <v>3854876</v>
      </c>
      <c r="H48" s="210">
        <v>3675518</v>
      </c>
      <c r="I48" s="210">
        <v>3774472</v>
      </c>
      <c r="J48" s="210">
        <v>4043520</v>
      </c>
      <c r="K48" s="210">
        <v>4166292</v>
      </c>
      <c r="L48" s="210">
        <v>4149135</v>
      </c>
      <c r="M48" s="674"/>
    </row>
    <row r="49" spans="1:13" s="37" customFormat="1" ht="15.95" customHeight="1">
      <c r="A49" s="192" t="s">
        <v>151</v>
      </c>
      <c r="B49" s="210">
        <v>13525722</v>
      </c>
      <c r="C49" s="210">
        <v>13394611</v>
      </c>
      <c r="D49" s="210">
        <v>13022285</v>
      </c>
      <c r="E49" s="210">
        <v>13120942</v>
      </c>
      <c r="F49" s="210">
        <v>12753929</v>
      </c>
      <c r="G49" s="210">
        <v>12786317</v>
      </c>
      <c r="H49" s="210">
        <v>12933224</v>
      </c>
      <c r="I49" s="210">
        <v>12973219</v>
      </c>
      <c r="J49" s="210">
        <v>13025296</v>
      </c>
      <c r="K49" s="210">
        <v>13114110</v>
      </c>
      <c r="L49" s="210">
        <v>13134063</v>
      </c>
      <c r="M49" s="673"/>
    </row>
    <row r="50" spans="1:13" s="37" customFormat="1" ht="15.95" customHeight="1">
      <c r="A50" s="192" t="s">
        <v>152</v>
      </c>
      <c r="B50" s="212">
        <v>285657</v>
      </c>
      <c r="C50" s="212">
        <v>267144</v>
      </c>
      <c r="D50" s="212">
        <v>247359</v>
      </c>
      <c r="E50" s="212">
        <v>229740</v>
      </c>
      <c r="F50" s="212">
        <v>278450</v>
      </c>
      <c r="G50" s="212">
        <v>281976</v>
      </c>
      <c r="H50" s="212">
        <v>326829</v>
      </c>
      <c r="I50" s="212">
        <v>316125</v>
      </c>
      <c r="J50" s="212">
        <v>340341</v>
      </c>
      <c r="K50" s="212">
        <v>371798</v>
      </c>
      <c r="L50" s="212">
        <v>393955</v>
      </c>
      <c r="M50" s="673"/>
    </row>
    <row r="51" spans="1:13" s="37" customFormat="1" ht="15.95" customHeight="1">
      <c r="A51" s="195" t="s">
        <v>27</v>
      </c>
      <c r="B51" s="213">
        <v>1514241</v>
      </c>
      <c r="C51" s="213">
        <v>1673041</v>
      </c>
      <c r="D51" s="213">
        <v>554056</v>
      </c>
      <c r="E51" s="213">
        <v>686675</v>
      </c>
      <c r="F51" s="213">
        <v>1013198</v>
      </c>
      <c r="G51" s="213">
        <v>1037708</v>
      </c>
      <c r="H51" s="213">
        <v>1170298</v>
      </c>
      <c r="I51" s="213">
        <v>1560352</v>
      </c>
      <c r="J51" s="213">
        <v>1621301</v>
      </c>
      <c r="K51" s="213">
        <v>1677339</v>
      </c>
      <c r="L51" s="213">
        <v>1819945</v>
      </c>
      <c r="M51" s="673"/>
    </row>
    <row r="52" spans="1:13" s="37" customFormat="1" ht="15.95" customHeight="1">
      <c r="A52" s="197" t="s">
        <v>154</v>
      </c>
      <c r="B52" s="213">
        <v>22527255</v>
      </c>
      <c r="C52" s="213">
        <v>22136589</v>
      </c>
      <c r="D52" s="213">
        <v>21423439</v>
      </c>
      <c r="E52" s="213">
        <v>20353863</v>
      </c>
      <c r="F52" s="213">
        <v>20982213</v>
      </c>
      <c r="G52" s="213">
        <v>20765453</v>
      </c>
      <c r="H52" s="213">
        <v>20464029</v>
      </c>
      <c r="I52" s="213">
        <v>20995946</v>
      </c>
      <c r="J52" s="213">
        <v>21819401</v>
      </c>
      <c r="K52" s="213">
        <v>22430235</v>
      </c>
      <c r="L52" s="213">
        <v>22355206</v>
      </c>
      <c r="M52" s="673"/>
    </row>
    <row r="53" spans="1:13" s="1" customFormat="1" ht="15.95" customHeight="1">
      <c r="A53" s="197" t="s">
        <v>155</v>
      </c>
      <c r="B53" s="214">
        <v>2930</v>
      </c>
      <c r="C53" s="214">
        <v>2854</v>
      </c>
      <c r="D53" s="214">
        <v>2737</v>
      </c>
      <c r="E53" s="214">
        <v>2549</v>
      </c>
      <c r="F53" s="214">
        <v>2679</v>
      </c>
      <c r="G53" s="214">
        <v>2610</v>
      </c>
      <c r="H53" s="214">
        <v>2605</v>
      </c>
      <c r="I53" s="214">
        <v>2685</v>
      </c>
      <c r="J53" s="214">
        <v>2766</v>
      </c>
      <c r="K53" s="214">
        <v>2850</v>
      </c>
      <c r="L53" s="214">
        <v>2878</v>
      </c>
      <c r="M53" s="675"/>
    </row>
    <row r="54" spans="1:13" s="1" customFormat="1" ht="15.95" customHeight="1" thickBot="1">
      <c r="A54" s="198" t="s">
        <v>156</v>
      </c>
      <c r="B54" s="215">
        <v>5592495</v>
      </c>
      <c r="C54" s="215">
        <v>5592816</v>
      </c>
      <c r="D54" s="215">
        <v>5592019</v>
      </c>
      <c r="E54" s="215">
        <v>5590569</v>
      </c>
      <c r="F54" s="215">
        <v>5588133</v>
      </c>
      <c r="G54" s="215">
        <v>5581968</v>
      </c>
      <c r="H54" s="215">
        <v>5570763</v>
      </c>
      <c r="I54" s="215">
        <v>5557534</v>
      </c>
      <c r="J54" s="215">
        <v>5541074</v>
      </c>
      <c r="K54" s="215">
        <v>5534800</v>
      </c>
      <c r="L54" s="215">
        <v>5520576</v>
      </c>
      <c r="M54" s="675"/>
    </row>
    <row r="55" spans="1:13" s="1" customFormat="1" ht="15.95" customHeight="1">
      <c r="A55" s="532" t="s">
        <v>28</v>
      </c>
      <c r="M55" s="675"/>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zoomScaleNormal="100" workbookViewId="0">
      <pane xSplit="1" ySplit="8" topLeftCell="H27" activePane="bottomRight" state="frozen"/>
      <selection pane="topRight" activeCell="B1" sqref="B1"/>
      <selection pane="bottomLeft" activeCell="A9" sqref="A9"/>
      <selection pane="bottomRight" activeCell="M33" sqref="M33"/>
    </sheetView>
  </sheetViews>
  <sheetFormatPr defaultColWidth="11.75" defaultRowHeight="13.15" customHeight="1"/>
  <cols>
    <col min="1" max="1" width="31.625" style="13" customWidth="1"/>
    <col min="2" max="12" width="10.625" style="13" customWidth="1"/>
    <col min="13" max="13" width="10.5" style="13" customWidth="1"/>
    <col min="14" max="44" width="13.375" style="13" customWidth="1"/>
    <col min="45" max="194" width="9.625" style="13" customWidth="1"/>
    <col min="195" max="16384" width="11.75" style="13"/>
  </cols>
  <sheetData>
    <row r="1" spans="1:13" ht="18" customHeight="1">
      <c r="A1" s="12"/>
      <c r="B1" s="12" t="s">
        <v>114</v>
      </c>
    </row>
    <row r="2" spans="1:13" ht="15" customHeight="1">
      <c r="A2" s="14" t="s">
        <v>67</v>
      </c>
      <c r="B2" s="32" t="s">
        <v>105</v>
      </c>
      <c r="C2" s="32"/>
    </row>
    <row r="3" spans="1:13" s="2" customFormat="1" ht="16.5" customHeight="1">
      <c r="A3" s="14" t="s">
        <v>110</v>
      </c>
      <c r="B3" s="15"/>
      <c r="C3" s="15"/>
      <c r="D3" s="15"/>
      <c r="E3" s="15"/>
    </row>
    <row r="4" spans="1:13" s="16" customFormat="1" ht="15" customHeight="1" thickBot="1">
      <c r="A4" s="14"/>
      <c r="B4" s="17"/>
      <c r="C4" s="17"/>
      <c r="D4" s="17"/>
      <c r="E4" s="17"/>
      <c r="I4" s="17"/>
      <c r="K4" s="17" t="s">
        <v>0</v>
      </c>
    </row>
    <row r="5" spans="1:13" s="20" customFormat="1" ht="15.75" customHeight="1">
      <c r="A5" s="18"/>
      <c r="B5" s="172"/>
      <c r="C5" s="172"/>
      <c r="D5" s="172"/>
      <c r="E5" s="172"/>
      <c r="F5" s="172"/>
      <c r="G5" s="172"/>
      <c r="H5" s="172"/>
      <c r="I5" s="172"/>
      <c r="J5" s="172"/>
      <c r="K5" s="172"/>
      <c r="L5" s="172"/>
    </row>
    <row r="6" spans="1:13" s="20" customFormat="1" ht="15.75" customHeight="1">
      <c r="A6" s="19" t="s">
        <v>75</v>
      </c>
      <c r="B6" s="22" t="s">
        <v>80</v>
      </c>
      <c r="C6" s="21"/>
      <c r="D6" s="22"/>
      <c r="E6" s="22"/>
      <c r="F6" s="21"/>
      <c r="G6" s="21"/>
      <c r="H6" s="21"/>
      <c r="I6" s="21"/>
      <c r="J6" s="21"/>
      <c r="K6" s="21"/>
      <c r="L6" s="21"/>
      <c r="M6" s="673" t="s">
        <v>473</v>
      </c>
    </row>
    <row r="7" spans="1:13" s="20" customFormat="1" ht="15.75" customHeight="1">
      <c r="A7" s="23"/>
      <c r="B7" s="5" t="s">
        <v>81</v>
      </c>
      <c r="C7" s="31" t="s">
        <v>82</v>
      </c>
      <c r="D7" s="4" t="s">
        <v>83</v>
      </c>
      <c r="E7" s="4" t="s">
        <v>84</v>
      </c>
      <c r="F7" s="5" t="s">
        <v>85</v>
      </c>
      <c r="G7" s="5" t="s">
        <v>109</v>
      </c>
      <c r="H7" s="5" t="s">
        <v>112</v>
      </c>
      <c r="I7" s="5" t="s">
        <v>113</v>
      </c>
      <c r="J7" s="5" t="s">
        <v>121</v>
      </c>
      <c r="K7" s="5" t="s">
        <v>122</v>
      </c>
      <c r="L7" s="5" t="s">
        <v>201</v>
      </c>
    </row>
    <row r="8" spans="1:13" s="20" customFormat="1" ht="15.75" customHeight="1">
      <c r="A8" s="24"/>
      <c r="B8" s="25"/>
      <c r="C8" s="26"/>
      <c r="D8" s="27"/>
      <c r="E8" s="27"/>
      <c r="F8" s="25"/>
      <c r="G8" s="25"/>
      <c r="H8" s="25"/>
      <c r="I8" s="25"/>
      <c r="J8" s="25"/>
      <c r="K8" s="25"/>
      <c r="L8" s="25"/>
    </row>
    <row r="9" spans="1:13" s="20" customFormat="1" ht="16.5" customHeight="1">
      <c r="A9" s="23" t="s">
        <v>157</v>
      </c>
      <c r="B9" s="216">
        <v>9878779</v>
      </c>
      <c r="C9" s="217">
        <v>9945732</v>
      </c>
      <c r="D9" s="217">
        <v>9851961</v>
      </c>
      <c r="E9" s="217">
        <v>9766305</v>
      </c>
      <c r="F9" s="217">
        <v>9364455</v>
      </c>
      <c r="G9" s="217">
        <v>9433863</v>
      </c>
      <c r="H9" s="217">
        <v>9478395</v>
      </c>
      <c r="I9" s="217">
        <v>9488967</v>
      </c>
      <c r="J9" s="217">
        <v>9474223</v>
      </c>
      <c r="K9" s="217">
        <v>9565778</v>
      </c>
      <c r="L9" s="217">
        <v>9575438</v>
      </c>
    </row>
    <row r="10" spans="1:13" s="32" customFormat="1" ht="16.5" customHeight="1">
      <c r="A10" s="23" t="s">
        <v>158</v>
      </c>
      <c r="B10" s="218">
        <v>4565476</v>
      </c>
      <c r="C10" s="219">
        <v>4260309</v>
      </c>
      <c r="D10" s="219">
        <v>3730132</v>
      </c>
      <c r="E10" s="219">
        <v>2694406</v>
      </c>
      <c r="F10" s="219">
        <v>4175295</v>
      </c>
      <c r="G10" s="219">
        <v>3692849</v>
      </c>
      <c r="H10" s="219">
        <v>3642248</v>
      </c>
      <c r="I10" s="219">
        <v>4000837</v>
      </c>
      <c r="J10" s="219">
        <v>4366205</v>
      </c>
      <c r="K10" s="219">
        <v>4673530</v>
      </c>
      <c r="L10" s="219">
        <v>4808895</v>
      </c>
    </row>
    <row r="11" spans="1:13" s="32" customFormat="1" ht="16.5" customHeight="1">
      <c r="A11" s="23" t="s">
        <v>159</v>
      </c>
      <c r="B11" s="218">
        <v>4663770.3224299997</v>
      </c>
      <c r="C11" s="219">
        <v>4684193.9830080001</v>
      </c>
      <c r="D11" s="219">
        <v>4665751.877599</v>
      </c>
      <c r="E11" s="219">
        <v>4831330.5781350005</v>
      </c>
      <c r="F11" s="219">
        <v>4695986.0230080001</v>
      </c>
      <c r="G11" s="219">
        <v>4697254.3962869998</v>
      </c>
      <c r="H11" s="219">
        <v>4481442.5017050002</v>
      </c>
      <c r="I11" s="219">
        <v>4601098.8468380002</v>
      </c>
      <c r="J11" s="219">
        <v>4748878.9609148176</v>
      </c>
      <c r="K11" s="219">
        <v>4829893.0148339104</v>
      </c>
      <c r="L11" s="219">
        <v>4730487.445911495</v>
      </c>
    </row>
    <row r="12" spans="1:13" s="32" customFormat="1" ht="16.5" customHeight="1">
      <c r="A12" s="23" t="s">
        <v>160</v>
      </c>
      <c r="B12" s="218">
        <v>1597363</v>
      </c>
      <c r="C12" s="219">
        <v>1600360</v>
      </c>
      <c r="D12" s="219">
        <v>1559073</v>
      </c>
      <c r="E12" s="219">
        <v>1402564</v>
      </c>
      <c r="F12" s="219">
        <v>1438538</v>
      </c>
      <c r="G12" s="219">
        <v>1628218</v>
      </c>
      <c r="H12" s="219">
        <v>1583557</v>
      </c>
      <c r="I12" s="219">
        <v>1591238</v>
      </c>
      <c r="J12" s="219">
        <v>1850740</v>
      </c>
      <c r="K12" s="219">
        <v>1930304</v>
      </c>
      <c r="L12" s="219">
        <v>1844620</v>
      </c>
    </row>
    <row r="13" spans="1:13" s="32" customFormat="1" ht="16.5" customHeight="1">
      <c r="A13" s="23" t="s">
        <v>161</v>
      </c>
      <c r="B13" s="218">
        <v>119426</v>
      </c>
      <c r="C13" s="219">
        <v>109701</v>
      </c>
      <c r="D13" s="219">
        <v>104975</v>
      </c>
      <c r="E13" s="219">
        <v>129028</v>
      </c>
      <c r="F13" s="219">
        <v>122388</v>
      </c>
      <c r="G13" s="219">
        <v>128994</v>
      </c>
      <c r="H13" s="219">
        <v>112465</v>
      </c>
      <c r="I13" s="219">
        <v>119544</v>
      </c>
      <c r="J13" s="219">
        <v>107281</v>
      </c>
      <c r="K13" s="219">
        <v>104762</v>
      </c>
      <c r="L13" s="219">
        <v>107206</v>
      </c>
    </row>
    <row r="14" spans="1:13" s="32" customFormat="1" ht="16.5" customHeight="1">
      <c r="A14" s="29" t="s">
        <v>162</v>
      </c>
      <c r="B14" s="220">
        <v>20585962.32243</v>
      </c>
      <c r="C14" s="221">
        <v>20380893.983008001</v>
      </c>
      <c r="D14" s="221">
        <v>19701942.877599001</v>
      </c>
      <c r="E14" s="221">
        <v>18565577.578134999</v>
      </c>
      <c r="F14" s="221">
        <v>19551886.023008</v>
      </c>
      <c r="G14" s="221">
        <v>19323190.396287002</v>
      </c>
      <c r="H14" s="221">
        <v>19073177.501704998</v>
      </c>
      <c r="I14" s="221">
        <v>19562596.846838001</v>
      </c>
      <c r="J14" s="221">
        <v>20332765.960914817</v>
      </c>
      <c r="K14" s="221">
        <v>20894743.014833912</v>
      </c>
      <c r="L14" s="221">
        <v>20852234.445911497</v>
      </c>
    </row>
    <row r="15" spans="1:13" s="32" customFormat="1" ht="16.5" customHeight="1">
      <c r="A15" s="23" t="s">
        <v>163</v>
      </c>
      <c r="B15" s="218">
        <v>13104141</v>
      </c>
      <c r="C15" s="219">
        <v>13289152</v>
      </c>
      <c r="D15" s="219">
        <v>12933431</v>
      </c>
      <c r="E15" s="219">
        <v>12738640</v>
      </c>
      <c r="F15" s="219">
        <v>12708210</v>
      </c>
      <c r="G15" s="219">
        <v>12708402</v>
      </c>
      <c r="H15" s="219">
        <v>12657717</v>
      </c>
      <c r="I15" s="219">
        <v>13189374</v>
      </c>
      <c r="J15" s="219">
        <v>13045792</v>
      </c>
      <c r="K15" s="219">
        <v>13109670</v>
      </c>
      <c r="L15" s="219">
        <v>13052003</v>
      </c>
    </row>
    <row r="16" spans="1:13" s="32" customFormat="1" ht="16.5" customHeight="1">
      <c r="A16" s="23" t="s">
        <v>164</v>
      </c>
      <c r="B16" s="218">
        <v>3309063</v>
      </c>
      <c r="C16" s="219">
        <v>3329604</v>
      </c>
      <c r="D16" s="219">
        <v>3404312</v>
      </c>
      <c r="E16" s="219">
        <v>3454640</v>
      </c>
      <c r="F16" s="219">
        <v>3491476</v>
      </c>
      <c r="G16" s="219">
        <v>3569558</v>
      </c>
      <c r="H16" s="219">
        <v>3560568</v>
      </c>
      <c r="I16" s="219">
        <v>3613100</v>
      </c>
      <c r="J16" s="219">
        <v>3682525</v>
      </c>
      <c r="K16" s="219">
        <v>3734144</v>
      </c>
      <c r="L16" s="219">
        <v>3770001</v>
      </c>
    </row>
    <row r="17" spans="1:57" s="32" customFormat="1" ht="16.5" customHeight="1">
      <c r="A17" s="23" t="s">
        <v>95</v>
      </c>
      <c r="B17" s="218">
        <v>4629123.3741577063</v>
      </c>
      <c r="C17" s="219">
        <v>4300260.3900034167</v>
      </c>
      <c r="D17" s="219">
        <v>4369565.8888092963</v>
      </c>
      <c r="E17" s="219">
        <v>4172798.364362882</v>
      </c>
      <c r="F17" s="219">
        <v>4136082.4105932908</v>
      </c>
      <c r="G17" s="219">
        <v>3852876.4847486238</v>
      </c>
      <c r="H17" s="219">
        <v>3943044.280027227</v>
      </c>
      <c r="I17" s="219">
        <v>4274138.8752720319</v>
      </c>
      <c r="J17" s="219">
        <v>4170585.1785018547</v>
      </c>
      <c r="K17" s="219">
        <v>4151552.935619547</v>
      </c>
      <c r="L17" s="219">
        <v>4533154.9495430319</v>
      </c>
    </row>
    <row r="18" spans="1:57" s="32" customFormat="1" ht="16.5" customHeight="1">
      <c r="A18" s="23" t="s">
        <v>165</v>
      </c>
      <c r="B18" s="218">
        <v>30038.890454833017</v>
      </c>
      <c r="C18" s="219">
        <v>55014.355534739501</v>
      </c>
      <c r="D18" s="219">
        <v>-113772.93726029863</v>
      </c>
      <c r="E18" s="219">
        <v>67040.407390901833</v>
      </c>
      <c r="F18" s="219">
        <v>-8713.0109627396105</v>
      </c>
      <c r="G18" s="219">
        <v>41861.632474566766</v>
      </c>
      <c r="H18" s="219">
        <v>34967.528993486267</v>
      </c>
      <c r="I18" s="219">
        <v>22635.073564081631</v>
      </c>
      <c r="J18" s="219">
        <v>-115256.26926253171</v>
      </c>
      <c r="K18" s="219">
        <v>-1921.9848084373193</v>
      </c>
      <c r="L18" s="219">
        <v>36675.405089574844</v>
      </c>
    </row>
    <row r="19" spans="1:57" s="32" customFormat="1" ht="16.5" customHeight="1">
      <c r="A19" s="23" t="s">
        <v>166</v>
      </c>
      <c r="B19" s="218">
        <v>17667793.414278932</v>
      </c>
      <c r="C19" s="219">
        <v>18145401.519454211</v>
      </c>
      <c r="D19" s="219">
        <v>17049020.708103556</v>
      </c>
      <c r="E19" s="219">
        <v>15115243.041998791</v>
      </c>
      <c r="F19" s="219">
        <v>16228042.679763652</v>
      </c>
      <c r="G19" s="219">
        <v>16033829.412098149</v>
      </c>
      <c r="H19" s="219">
        <v>15124450.880143711</v>
      </c>
      <c r="I19" s="219">
        <v>15682897.358520979</v>
      </c>
      <c r="J19" s="219">
        <v>16573894.213303342</v>
      </c>
      <c r="K19" s="219">
        <v>16515220.310455326</v>
      </c>
      <c r="L19" s="219">
        <v>16371654.228635626</v>
      </c>
    </row>
    <row r="20" spans="1:57" s="32" customFormat="1" ht="16.5" customHeight="1">
      <c r="A20" s="23" t="s">
        <v>167</v>
      </c>
      <c r="B20" s="218">
        <v>17630374.086393151</v>
      </c>
      <c r="C20" s="219">
        <v>17641802.748339288</v>
      </c>
      <c r="D20" s="219">
        <v>17412905.775904574</v>
      </c>
      <c r="E20" s="219">
        <v>15963689.035941439</v>
      </c>
      <c r="F20" s="219">
        <v>16386090.526268445</v>
      </c>
      <c r="G20" s="219">
        <v>16402729.145007461</v>
      </c>
      <c r="H20" s="219">
        <v>16086160.290516363</v>
      </c>
      <c r="I20" s="219">
        <v>16824014.195346761</v>
      </c>
      <c r="J20" s="219">
        <v>17030061.354976408</v>
      </c>
      <c r="K20" s="219">
        <v>16984084.284324601</v>
      </c>
      <c r="L20" s="219">
        <v>17149566.673631642</v>
      </c>
    </row>
    <row r="21" spans="1:57" s="32" customFormat="1" ht="16.5" customHeight="1">
      <c r="A21" s="23" t="s">
        <v>168</v>
      </c>
      <c r="B21" s="218">
        <v>-523823.82521543279</v>
      </c>
      <c r="C21" s="219">
        <v>-1096735.4844262376</v>
      </c>
      <c r="D21" s="219">
        <v>-527708.02379564941</v>
      </c>
      <c r="E21" s="219">
        <v>-1019095.7584431507</v>
      </c>
      <c r="F21" s="219">
        <v>-617120.85019738972</v>
      </c>
      <c r="G21" s="219">
        <v>-480607.28051646426</v>
      </c>
      <c r="H21" s="219">
        <v>-161409.1833679229</v>
      </c>
      <c r="I21" s="219">
        <v>-395533.14279674366</v>
      </c>
      <c r="J21" s="219">
        <v>5287.7736146524549</v>
      </c>
      <c r="K21" s="219">
        <v>370162.33051444218</v>
      </c>
      <c r="L21" s="219">
        <v>238312.47079055011</v>
      </c>
    </row>
    <row r="22" spans="1:57" s="32" customFormat="1" ht="16.5" customHeight="1" thickBot="1">
      <c r="A22" s="30" t="s">
        <v>169</v>
      </c>
      <c r="B22" s="222">
        <v>20585961.767282881</v>
      </c>
      <c r="C22" s="223">
        <v>20380894.032226846</v>
      </c>
      <c r="D22" s="223">
        <v>19701942.859952331</v>
      </c>
      <c r="E22" s="223">
        <v>18565577.019367989</v>
      </c>
      <c r="F22" s="223">
        <v>19551886.702928372</v>
      </c>
      <c r="G22" s="223">
        <v>19323191.103797417</v>
      </c>
      <c r="H22" s="223">
        <v>19073178.215280138</v>
      </c>
      <c r="I22" s="223">
        <v>19562597.96921359</v>
      </c>
      <c r="J22" s="223">
        <v>20332766.541180909</v>
      </c>
      <c r="K22" s="223">
        <v>20894743.307456281</v>
      </c>
      <c r="L22" s="223">
        <v>20852234.380427141</v>
      </c>
    </row>
    <row r="23" spans="1:57" ht="15.75" customHeight="1">
      <c r="A23" s="33"/>
      <c r="B23" s="28"/>
      <c r="C23" s="28"/>
      <c r="D23" s="28"/>
      <c r="E23" s="28"/>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row>
    <row r="24" spans="1:57" ht="15.75" customHeight="1">
      <c r="A24" s="33"/>
      <c r="B24" s="40"/>
      <c r="C24" s="40"/>
      <c r="D24" s="40"/>
      <c r="E24" s="40"/>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row>
    <row r="25" spans="1:57" ht="15.75" customHeight="1">
      <c r="A25" s="33"/>
      <c r="B25" s="28"/>
      <c r="C25" s="28"/>
      <c r="D25" s="28"/>
      <c r="E25" s="28"/>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row r="26" spans="1:57" ht="15.75" customHeight="1">
      <c r="A26" s="33"/>
      <c r="B26" s="28"/>
      <c r="C26" s="28"/>
      <c r="D26" s="28"/>
      <c r="E26" s="28"/>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1:57" ht="15.75" customHeight="1">
      <c r="A27" s="41" t="s">
        <v>78</v>
      </c>
      <c r="B27" s="42"/>
      <c r="C27" s="42"/>
      <c r="D27" s="42"/>
      <c r="E27" s="42"/>
    </row>
    <row r="28" spans="1:57" ht="16.5" customHeight="1">
      <c r="A28" s="185" t="s">
        <v>93</v>
      </c>
      <c r="B28" s="42"/>
      <c r="C28" s="42"/>
      <c r="D28" s="42"/>
    </row>
    <row r="29" spans="1:57" ht="15" customHeight="1" thickBot="1">
      <c r="A29" s="51"/>
      <c r="B29" s="17"/>
      <c r="C29" s="17"/>
      <c r="D29" s="17"/>
      <c r="E29" s="17"/>
      <c r="I29" s="17"/>
      <c r="K29" s="17" t="s">
        <v>0</v>
      </c>
    </row>
    <row r="30" spans="1:57" s="32" customFormat="1" ht="15.75" customHeight="1">
      <c r="A30" s="173"/>
      <c r="B30" s="172"/>
      <c r="C30" s="172"/>
      <c r="D30" s="172"/>
      <c r="E30" s="172"/>
      <c r="F30" s="189"/>
      <c r="G30" s="189"/>
      <c r="H30" s="189"/>
      <c r="I30" s="189"/>
      <c r="J30" s="189"/>
      <c r="K30" s="189"/>
      <c r="L30" s="189"/>
    </row>
    <row r="31" spans="1:57" s="32" customFormat="1" ht="15.75" customHeight="1">
      <c r="A31" s="174" t="s">
        <v>94</v>
      </c>
      <c r="B31" s="22" t="s">
        <v>80</v>
      </c>
      <c r="C31" s="21"/>
      <c r="D31" s="22"/>
      <c r="E31" s="22"/>
      <c r="F31" s="21"/>
      <c r="G31" s="21"/>
      <c r="H31" s="21"/>
      <c r="I31" s="21"/>
      <c r="J31" s="21"/>
      <c r="K31" s="21"/>
      <c r="L31" s="21"/>
      <c r="M31" s="673" t="s">
        <v>473</v>
      </c>
    </row>
    <row r="32" spans="1:57" s="32" customFormat="1" ht="15.75" customHeight="1">
      <c r="A32" s="174"/>
      <c r="B32" s="5" t="s">
        <v>81</v>
      </c>
      <c r="C32" s="31" t="s">
        <v>82</v>
      </c>
      <c r="D32" s="4" t="s">
        <v>83</v>
      </c>
      <c r="E32" s="4" t="s">
        <v>84</v>
      </c>
      <c r="F32" s="5" t="s">
        <v>85</v>
      </c>
      <c r="G32" s="5" t="s">
        <v>109</v>
      </c>
      <c r="H32" s="5" t="s">
        <v>112</v>
      </c>
      <c r="I32" s="5" t="s">
        <v>113</v>
      </c>
      <c r="J32" s="5" t="s">
        <v>121</v>
      </c>
      <c r="K32" s="5" t="s">
        <v>122</v>
      </c>
      <c r="L32" s="5" t="s">
        <v>201</v>
      </c>
      <c r="M32" s="32" t="s">
        <v>474</v>
      </c>
    </row>
    <row r="33" spans="1:28" s="32" customFormat="1" ht="15.75" customHeight="1">
      <c r="A33" s="175" t="s">
        <v>104</v>
      </c>
      <c r="B33" s="25"/>
      <c r="C33" s="26"/>
      <c r="D33" s="27"/>
      <c r="E33" s="27"/>
      <c r="F33" s="25"/>
      <c r="G33" s="25"/>
      <c r="H33" s="25"/>
      <c r="I33" s="25"/>
      <c r="J33" s="25"/>
      <c r="K33" s="25"/>
      <c r="L33" s="25"/>
    </row>
    <row r="34" spans="1:28" s="32" customFormat="1" ht="16.5" customHeight="1">
      <c r="A34" s="176" t="s">
        <v>95</v>
      </c>
      <c r="B34" s="216">
        <v>4629123</v>
      </c>
      <c r="C34" s="217">
        <v>4300260</v>
      </c>
      <c r="D34" s="217">
        <v>4369566</v>
      </c>
      <c r="E34" s="217">
        <v>4172798</v>
      </c>
      <c r="F34" s="217">
        <v>4136082</v>
      </c>
      <c r="G34" s="217">
        <v>3852876</v>
      </c>
      <c r="H34" s="217">
        <v>3943044</v>
      </c>
      <c r="I34" s="217">
        <v>4274139</v>
      </c>
      <c r="J34" s="217">
        <v>4170585</v>
      </c>
      <c r="K34" s="217">
        <v>4151553</v>
      </c>
      <c r="L34" s="217">
        <v>4533155</v>
      </c>
      <c r="M34" s="718">
        <f>支出2!G66+支出2!H66+支出2!J66</f>
        <v>1250992</v>
      </c>
      <c r="N34" s="43"/>
      <c r="O34" s="43"/>
      <c r="P34" s="43"/>
      <c r="Q34" s="43"/>
      <c r="R34" s="43"/>
      <c r="S34" s="43"/>
      <c r="T34" s="43"/>
      <c r="U34" s="43"/>
      <c r="V34" s="43"/>
      <c r="W34" s="43"/>
      <c r="X34" s="43"/>
      <c r="Y34" s="43"/>
      <c r="Z34" s="43"/>
      <c r="AA34" s="43"/>
      <c r="AB34" s="43"/>
    </row>
    <row r="35" spans="1:28" s="32" customFormat="1" ht="16.5" customHeight="1">
      <c r="A35" s="176" t="s">
        <v>96</v>
      </c>
      <c r="B35" s="218">
        <v>4663770.3224299997</v>
      </c>
      <c r="C35" s="219">
        <v>4684193.9830080001</v>
      </c>
      <c r="D35" s="219">
        <v>4665751.877599</v>
      </c>
      <c r="E35" s="219">
        <v>4831330.5781350005</v>
      </c>
      <c r="F35" s="219">
        <v>4695986.0230080001</v>
      </c>
      <c r="G35" s="219">
        <v>4697254.3962869998</v>
      </c>
      <c r="H35" s="219">
        <v>4481442.5017050002</v>
      </c>
      <c r="I35" s="219">
        <v>4601098.8468380002</v>
      </c>
      <c r="J35" s="219">
        <v>4748878.9609148176</v>
      </c>
      <c r="K35" s="219">
        <v>4829893.0148339104</v>
      </c>
      <c r="L35" s="219">
        <v>4730487.445911495</v>
      </c>
      <c r="M35" s="718">
        <f>地域要素所得表!F52</f>
        <v>1264495</v>
      </c>
      <c r="N35" s="43"/>
      <c r="O35" s="43"/>
      <c r="P35" s="43"/>
      <c r="Q35" s="43"/>
      <c r="R35" s="43"/>
      <c r="S35" s="43"/>
      <c r="T35" s="43"/>
      <c r="U35" s="43"/>
      <c r="V35" s="43"/>
      <c r="W35" s="43"/>
      <c r="X35" s="43"/>
      <c r="Y35" s="43"/>
      <c r="Z35" s="43"/>
      <c r="AA35" s="43"/>
      <c r="AB35" s="43"/>
    </row>
    <row r="36" spans="1:28" s="32" customFormat="1" ht="16.5" customHeight="1">
      <c r="A36" s="176" t="s">
        <v>97</v>
      </c>
      <c r="B36" s="218">
        <v>30038.890454833017</v>
      </c>
      <c r="C36" s="219">
        <v>55014.355534739501</v>
      </c>
      <c r="D36" s="219">
        <v>-113772.93726029863</v>
      </c>
      <c r="E36" s="219">
        <v>67040.407390901848</v>
      </c>
      <c r="F36" s="219">
        <v>-8713.0109627396105</v>
      </c>
      <c r="G36" s="219">
        <v>41861.632474566766</v>
      </c>
      <c r="H36" s="219">
        <v>34967.528993486267</v>
      </c>
      <c r="I36" s="219">
        <v>22635.073564081631</v>
      </c>
      <c r="J36" s="219">
        <v>-115256.26926253171</v>
      </c>
      <c r="K36" s="219">
        <v>-1921.9848084373193</v>
      </c>
      <c r="L36" s="219">
        <v>36675.405089574844</v>
      </c>
      <c r="M36" s="718">
        <f>支出2!I66</f>
        <v>8376</v>
      </c>
      <c r="N36" s="43"/>
      <c r="O36" s="43"/>
      <c r="P36" s="43"/>
      <c r="Q36" s="43"/>
      <c r="R36" s="43"/>
      <c r="S36" s="43"/>
      <c r="T36" s="43"/>
      <c r="U36" s="43"/>
      <c r="V36" s="43"/>
      <c r="W36" s="43"/>
      <c r="X36" s="43"/>
      <c r="Y36" s="43"/>
      <c r="Z36" s="43"/>
      <c r="AA36" s="43"/>
      <c r="AB36" s="43"/>
    </row>
    <row r="37" spans="1:28" s="32" customFormat="1" ht="16.5" customHeight="1">
      <c r="A37" s="176" t="s">
        <v>98</v>
      </c>
      <c r="B37" s="224">
        <v>3694206.2571905991</v>
      </c>
      <c r="C37" s="225">
        <v>3892069.1118994979</v>
      </c>
      <c r="D37" s="225">
        <v>2932231.8386549484</v>
      </c>
      <c r="E37" s="225">
        <v>3134624.9291872494</v>
      </c>
      <c r="F37" s="225">
        <v>3539159.8841681294</v>
      </c>
      <c r="G37" s="225">
        <v>3261830.0443288973</v>
      </c>
      <c r="H37" s="225">
        <v>2390852.1560794367</v>
      </c>
      <c r="I37" s="225">
        <v>2124005.9160706624</v>
      </c>
      <c r="J37" s="225">
        <v>2863768.456562697</v>
      </c>
      <c r="K37" s="225">
        <v>2964577.6691279057</v>
      </c>
      <c r="L37" s="225">
        <v>2763423.57003137</v>
      </c>
      <c r="M37" s="43">
        <f>ROUND(L37*SUM(M34:M36)/SUM(L34:L36),0)</f>
        <v>749921</v>
      </c>
      <c r="N37" s="43"/>
      <c r="O37" s="43"/>
      <c r="P37" s="43"/>
      <c r="Q37" s="43"/>
      <c r="R37" s="43"/>
      <c r="S37" s="43"/>
      <c r="T37" s="43"/>
      <c r="U37" s="43"/>
      <c r="V37" s="43"/>
      <c r="W37" s="43"/>
      <c r="X37" s="43"/>
      <c r="Y37" s="43"/>
      <c r="Z37" s="43"/>
      <c r="AA37" s="43"/>
      <c r="AB37" s="43"/>
    </row>
    <row r="38" spans="1:28" s="32" customFormat="1" ht="16.5" customHeight="1">
      <c r="A38" s="177" t="s">
        <v>99</v>
      </c>
      <c r="B38" s="220">
        <v>3689597.8252154328</v>
      </c>
      <c r="C38" s="221">
        <v>3563149.4844262376</v>
      </c>
      <c r="D38" s="221">
        <v>2522273.0237956494</v>
      </c>
      <c r="E38" s="221">
        <v>2543132.7584431507</v>
      </c>
      <c r="F38" s="221">
        <v>2970542.8501973897</v>
      </c>
      <c r="G38" s="221">
        <v>2459313.2805164643</v>
      </c>
      <c r="H38" s="221">
        <v>1887421.1833679229</v>
      </c>
      <c r="I38" s="221">
        <v>1819681.1427967437</v>
      </c>
      <c r="J38" s="221">
        <v>2170218.2263853475</v>
      </c>
      <c r="K38" s="221">
        <v>2284315.6694855578</v>
      </c>
      <c r="L38" s="221">
        <v>2602766.5292094499</v>
      </c>
      <c r="M38" s="719">
        <f>M34-M35+M36+M37</f>
        <v>744794</v>
      </c>
      <c r="N38" s="43"/>
      <c r="O38" s="43"/>
      <c r="P38" s="43"/>
      <c r="Q38" s="43"/>
      <c r="R38" s="43"/>
      <c r="S38" s="43"/>
      <c r="T38" s="43"/>
      <c r="U38" s="43"/>
      <c r="V38" s="43"/>
      <c r="W38" s="43"/>
      <c r="X38" s="43"/>
      <c r="Y38" s="43"/>
      <c r="Z38" s="43"/>
      <c r="AA38" s="43"/>
      <c r="AB38" s="43"/>
    </row>
    <row r="39" spans="1:28" s="32" customFormat="1" ht="16.5" customHeight="1">
      <c r="A39" s="176" t="s">
        <v>100</v>
      </c>
      <c r="B39" s="218">
        <v>3129092</v>
      </c>
      <c r="C39" s="219">
        <v>2443457</v>
      </c>
      <c r="D39" s="219">
        <v>1977965</v>
      </c>
      <c r="E39" s="219">
        <v>1473528</v>
      </c>
      <c r="F39" s="219">
        <v>2323379</v>
      </c>
      <c r="G39" s="219">
        <v>1992671</v>
      </c>
      <c r="H39" s="219">
        <v>1747493</v>
      </c>
      <c r="I39" s="219">
        <v>1474485</v>
      </c>
      <c r="J39" s="219">
        <v>2210208</v>
      </c>
      <c r="K39" s="219">
        <v>2683640</v>
      </c>
      <c r="L39" s="219">
        <v>2871205</v>
      </c>
      <c r="M39" s="43">
        <f>M38-M40-M41</f>
        <v>556537</v>
      </c>
      <c r="N39" s="43"/>
      <c r="O39" s="43"/>
      <c r="P39" s="43"/>
      <c r="Q39" s="43"/>
      <c r="R39" s="43"/>
      <c r="S39" s="43"/>
      <c r="T39" s="43"/>
      <c r="U39" s="43"/>
      <c r="V39" s="43"/>
      <c r="W39" s="43"/>
      <c r="X39" s="43"/>
      <c r="Y39" s="43"/>
      <c r="Z39" s="43"/>
      <c r="AA39" s="43"/>
      <c r="AB39" s="43"/>
    </row>
    <row r="40" spans="1:28" s="32" customFormat="1" ht="16.5" customHeight="1">
      <c r="A40" s="176" t="s">
        <v>101</v>
      </c>
      <c r="B40" s="218">
        <v>36682</v>
      </c>
      <c r="C40" s="219">
        <v>22957</v>
      </c>
      <c r="D40" s="219">
        <v>16600</v>
      </c>
      <c r="E40" s="219">
        <v>50509</v>
      </c>
      <c r="F40" s="219">
        <v>30043</v>
      </c>
      <c r="G40" s="219">
        <v>-13965</v>
      </c>
      <c r="H40" s="219">
        <v>-21481</v>
      </c>
      <c r="I40" s="219">
        <v>-50337</v>
      </c>
      <c r="J40" s="219">
        <v>-34702</v>
      </c>
      <c r="K40" s="219">
        <v>-29162</v>
      </c>
      <c r="L40" s="219">
        <v>-30126</v>
      </c>
      <c r="M40" s="43">
        <f>ROUND(L40*M38/L38,0)</f>
        <v>-8621</v>
      </c>
      <c r="N40" s="43"/>
      <c r="O40" s="43"/>
      <c r="P40" s="43"/>
      <c r="Q40" s="43"/>
      <c r="R40" s="43"/>
      <c r="S40" s="43"/>
      <c r="T40" s="43"/>
      <c r="U40" s="43"/>
      <c r="V40" s="43"/>
      <c r="W40" s="43"/>
      <c r="X40" s="43"/>
      <c r="Y40" s="43"/>
      <c r="Z40" s="43"/>
      <c r="AA40" s="43"/>
      <c r="AB40" s="43"/>
    </row>
    <row r="41" spans="1:28" s="32" customFormat="1" ht="16.5" customHeight="1">
      <c r="A41" s="176" t="s">
        <v>102</v>
      </c>
      <c r="B41" s="224">
        <v>-523823.82521543279</v>
      </c>
      <c r="C41" s="225">
        <v>-1096735.4844262376</v>
      </c>
      <c r="D41" s="225">
        <v>-527708.02379564941</v>
      </c>
      <c r="E41" s="225">
        <v>-1019095.7584431507</v>
      </c>
      <c r="F41" s="225">
        <v>-617120.85019738972</v>
      </c>
      <c r="G41" s="225">
        <v>-480607.28051646426</v>
      </c>
      <c r="H41" s="225">
        <v>-161409.1833679229</v>
      </c>
      <c r="I41" s="225">
        <v>-395533.14279674366</v>
      </c>
      <c r="J41" s="225">
        <v>5287.7736146524549</v>
      </c>
      <c r="K41" s="225">
        <v>370162.33051444218</v>
      </c>
      <c r="L41" s="225">
        <v>238312.47079055011</v>
      </c>
      <c r="M41" s="718">
        <f>支出2!P66</f>
        <v>196878</v>
      </c>
      <c r="N41" s="43"/>
      <c r="O41" s="43"/>
      <c r="P41" s="43"/>
      <c r="Q41" s="43"/>
      <c r="R41" s="43"/>
      <c r="S41" s="43"/>
      <c r="T41" s="43"/>
      <c r="U41" s="43"/>
      <c r="V41" s="43"/>
      <c r="W41" s="43"/>
      <c r="X41" s="43"/>
      <c r="Y41" s="43"/>
      <c r="Z41" s="43"/>
      <c r="AA41" s="43"/>
      <c r="AB41" s="43"/>
    </row>
    <row r="42" spans="1:28" s="32" customFormat="1" ht="16.5" customHeight="1" thickBot="1">
      <c r="A42" s="178" t="s">
        <v>103</v>
      </c>
      <c r="B42" s="226">
        <v>3689597.8252154328</v>
      </c>
      <c r="C42" s="223">
        <v>3563149.4844262376</v>
      </c>
      <c r="D42" s="223">
        <v>2522273.0237956494</v>
      </c>
      <c r="E42" s="223">
        <v>2543132.7584431507</v>
      </c>
      <c r="F42" s="223">
        <v>2970542.8501973897</v>
      </c>
      <c r="G42" s="223">
        <v>2459313.2805164643</v>
      </c>
      <c r="H42" s="223">
        <v>1887421.1833679229</v>
      </c>
      <c r="I42" s="223">
        <v>1819681.1427967437</v>
      </c>
      <c r="J42" s="223">
        <v>2170218.2263853475</v>
      </c>
      <c r="K42" s="223">
        <v>2284315.6694855578</v>
      </c>
      <c r="L42" s="223">
        <v>2602766.5292094499</v>
      </c>
      <c r="M42" s="719">
        <f>M38</f>
        <v>744794</v>
      </c>
      <c r="N42" s="43"/>
      <c r="O42" s="43"/>
      <c r="P42" s="43"/>
      <c r="Q42" s="43"/>
      <c r="R42" s="43"/>
      <c r="S42" s="43"/>
      <c r="T42" s="43"/>
      <c r="U42" s="43"/>
      <c r="V42" s="43"/>
      <c r="W42" s="43"/>
      <c r="X42" s="43"/>
      <c r="Y42" s="43"/>
      <c r="Z42" s="43"/>
      <c r="AA42" s="43"/>
      <c r="AB42" s="43"/>
    </row>
    <row r="43" spans="1:28" ht="15" customHeight="1">
      <c r="A43" s="44"/>
      <c r="B43" s="45"/>
      <c r="C43" s="45"/>
      <c r="D43" s="45"/>
      <c r="E43" s="45"/>
    </row>
    <row r="44" spans="1:28" ht="15" customHeight="1">
      <c r="A44" s="44"/>
      <c r="B44" s="45"/>
      <c r="C44" s="45"/>
      <c r="D44" s="45"/>
      <c r="E44" s="45"/>
    </row>
  </sheetData>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E12" sqref="E12"/>
    </sheetView>
  </sheetViews>
  <sheetFormatPr defaultRowHeight="11.25"/>
  <cols>
    <col min="1" max="1" width="3.125" style="598" customWidth="1"/>
    <col min="2" max="2" width="2.875" style="598" customWidth="1"/>
    <col min="3" max="3" width="18.125" style="598" customWidth="1"/>
    <col min="4" max="4" width="1.125" style="598" customWidth="1"/>
    <col min="5" max="5" width="8.25" style="598" customWidth="1"/>
    <col min="6" max="6" width="3.875" style="599" customWidth="1"/>
    <col min="7" max="7" width="15.125" style="599" customWidth="1"/>
    <col min="8" max="8" width="8.75" style="599" customWidth="1"/>
    <col min="9" max="9" width="8.5" style="599" customWidth="1"/>
    <col min="10" max="10" width="8" style="599" customWidth="1"/>
    <col min="11" max="11" width="8.875" style="599" customWidth="1"/>
    <col min="12" max="12" width="4.125" style="598" customWidth="1"/>
    <col min="13" max="16384" width="9" style="598"/>
  </cols>
  <sheetData>
    <row r="1" spans="2:16" ht="21">
      <c r="B1" s="597" t="s">
        <v>445</v>
      </c>
      <c r="L1" s="600">
        <v>43711</v>
      </c>
      <c r="M1" s="600"/>
    </row>
    <row r="4" spans="2:16" ht="12">
      <c r="B4" s="601"/>
      <c r="M4" s="602" t="s">
        <v>446</v>
      </c>
    </row>
    <row r="7" spans="2:16">
      <c r="C7" s="603"/>
      <c r="E7" s="604"/>
      <c r="F7" s="605"/>
      <c r="G7" s="606"/>
      <c r="H7" s="606"/>
      <c r="I7" s="606"/>
      <c r="J7" s="606"/>
      <c r="K7" s="606"/>
      <c r="L7" s="607"/>
      <c r="M7" s="608"/>
    </row>
    <row r="8" spans="2:16" ht="27">
      <c r="B8" s="609"/>
      <c r="C8" s="610" t="s">
        <v>447</v>
      </c>
      <c r="E8" s="604"/>
      <c r="F8" s="611" t="s">
        <v>448</v>
      </c>
      <c r="G8" s="612"/>
      <c r="H8" s="612"/>
      <c r="I8" s="612"/>
      <c r="J8" s="612"/>
      <c r="K8" s="613"/>
      <c r="L8" s="611" t="s">
        <v>449</v>
      </c>
      <c r="M8" s="614"/>
    </row>
    <row r="9" spans="2:16">
      <c r="B9" s="615"/>
      <c r="C9" s="616"/>
      <c r="E9" s="617"/>
      <c r="F9" s="618"/>
      <c r="G9" s="619"/>
      <c r="H9" s="619"/>
      <c r="I9" s="619"/>
      <c r="J9" s="619"/>
      <c r="K9" s="620"/>
    </row>
    <row r="10" spans="2:16" ht="42">
      <c r="B10" s="621"/>
      <c r="C10" s="622" t="s">
        <v>450</v>
      </c>
      <c r="E10" s="604"/>
      <c r="F10" s="623" t="s">
        <v>451</v>
      </c>
      <c r="G10" s="624"/>
      <c r="H10" s="624"/>
      <c r="I10" s="624"/>
      <c r="J10" s="624"/>
      <c r="K10" s="625"/>
    </row>
    <row r="11" spans="2:16">
      <c r="B11" s="621"/>
      <c r="C11" s="616"/>
      <c r="E11" s="626"/>
      <c r="F11" s="627"/>
      <c r="G11" s="619"/>
      <c r="H11" s="619"/>
      <c r="I11" s="619"/>
      <c r="J11" s="619"/>
      <c r="K11" s="628"/>
    </row>
    <row r="12" spans="2:16" ht="39">
      <c r="B12" s="621"/>
      <c r="C12" s="629" t="s">
        <v>452</v>
      </c>
      <c r="E12" s="630" t="s">
        <v>453</v>
      </c>
      <c r="F12" s="623" t="s">
        <v>454</v>
      </c>
      <c r="G12" s="631"/>
      <c r="H12" s="632"/>
      <c r="I12" s="630" t="s">
        <v>455</v>
      </c>
      <c r="J12" s="623" t="s">
        <v>468</v>
      </c>
      <c r="K12" s="632"/>
    </row>
    <row r="13" spans="2:16">
      <c r="B13" s="621"/>
      <c r="C13" s="616"/>
      <c r="E13" s="633"/>
      <c r="F13" s="627"/>
      <c r="G13" s="619"/>
      <c r="H13" s="619"/>
      <c r="I13" s="628"/>
      <c r="J13" s="634"/>
    </row>
    <row r="14" spans="2:16" ht="39">
      <c r="B14" s="621"/>
      <c r="C14" s="610" t="s">
        <v>456</v>
      </c>
      <c r="E14" s="604"/>
      <c r="F14" s="635" t="s">
        <v>457</v>
      </c>
      <c r="G14" s="631"/>
      <c r="H14" s="632"/>
      <c r="I14" s="630" t="s">
        <v>455</v>
      </c>
      <c r="J14" s="636"/>
      <c r="P14" s="637"/>
    </row>
    <row r="15" spans="2:16">
      <c r="B15" s="621"/>
      <c r="C15" s="616"/>
      <c r="E15" s="604"/>
      <c r="F15" s="638"/>
      <c r="G15" s="639"/>
      <c r="H15" s="639"/>
      <c r="I15" s="638"/>
      <c r="J15" s="634"/>
    </row>
    <row r="16" spans="2:16" ht="31.5">
      <c r="B16" s="621"/>
      <c r="C16" s="610" t="s">
        <v>458</v>
      </c>
      <c r="E16" s="640"/>
      <c r="F16" s="641" t="s">
        <v>459</v>
      </c>
      <c r="G16" s="642"/>
      <c r="H16" s="643" t="s">
        <v>460</v>
      </c>
      <c r="I16" s="644"/>
      <c r="J16" s="644"/>
      <c r="K16" s="644"/>
    </row>
    <row r="17" spans="2:12">
      <c r="B17" s="621"/>
      <c r="C17" s="616"/>
      <c r="E17" s="645"/>
      <c r="F17" s="646"/>
      <c r="G17" s="647"/>
      <c r="H17" s="648"/>
      <c r="I17" s="644"/>
      <c r="J17" s="644"/>
      <c r="K17" s="644"/>
    </row>
    <row r="18" spans="2:12" ht="27">
      <c r="B18" s="621"/>
      <c r="C18" s="610" t="s">
        <v>461</v>
      </c>
      <c r="E18" s="630" t="s">
        <v>453</v>
      </c>
      <c r="F18" s="623" t="s">
        <v>462</v>
      </c>
      <c r="G18" s="631"/>
      <c r="H18" s="632"/>
      <c r="I18" s="644"/>
      <c r="J18" s="644"/>
      <c r="K18" s="644"/>
    </row>
    <row r="19" spans="2:12">
      <c r="C19" s="616"/>
      <c r="E19" s="649"/>
      <c r="F19" s="647"/>
      <c r="G19" s="647"/>
      <c r="H19" s="648"/>
      <c r="I19" s="644"/>
      <c r="J19" s="644"/>
      <c r="K19" s="644"/>
    </row>
    <row r="20" spans="2:12" ht="42">
      <c r="B20" s="650" t="s">
        <v>463</v>
      </c>
      <c r="C20" s="629" t="s">
        <v>464</v>
      </c>
      <c r="E20" s="651"/>
      <c r="F20" s="652"/>
      <c r="G20" s="653" t="s">
        <v>469</v>
      </c>
      <c r="H20" s="654" t="s">
        <v>470</v>
      </c>
      <c r="I20" s="644"/>
      <c r="J20" s="644"/>
      <c r="K20" s="644"/>
    </row>
    <row r="21" spans="2:12">
      <c r="B21" s="655"/>
      <c r="C21" s="616"/>
      <c r="E21" s="656"/>
      <c r="F21" s="657"/>
      <c r="G21" s="658"/>
      <c r="H21" s="658"/>
      <c r="I21" s="658"/>
      <c r="J21" s="658"/>
      <c r="K21" s="659"/>
    </row>
    <row r="22" spans="2:12" ht="31.5">
      <c r="B22" s="660"/>
      <c r="C22" s="622" t="s">
        <v>465</v>
      </c>
      <c r="E22" s="640"/>
      <c r="F22" s="661"/>
      <c r="G22" s="662"/>
      <c r="H22" s="663"/>
      <c r="I22" s="664"/>
      <c r="J22" s="665"/>
      <c r="K22" s="666"/>
      <c r="L22" s="667"/>
    </row>
    <row r="23" spans="2:12">
      <c r="B23" s="660"/>
      <c r="C23" s="616"/>
      <c r="E23" s="645"/>
      <c r="F23" s="646"/>
      <c r="G23" s="647"/>
      <c r="H23" s="647"/>
      <c r="I23" s="647"/>
      <c r="J23" s="647"/>
      <c r="K23" s="648"/>
    </row>
    <row r="24" spans="2:12" ht="27">
      <c r="B24" s="660"/>
      <c r="C24" s="629" t="s">
        <v>466</v>
      </c>
      <c r="E24" s="630" t="s">
        <v>453</v>
      </c>
      <c r="F24" s="635" t="s">
        <v>467</v>
      </c>
      <c r="G24" s="624"/>
      <c r="H24" s="624"/>
      <c r="I24" s="624"/>
      <c r="J24" s="624"/>
      <c r="K24" s="625"/>
    </row>
    <row r="25" spans="2:12">
      <c r="C25" s="655"/>
      <c r="F25" s="639"/>
      <c r="G25" s="639"/>
    </row>
    <row r="26" spans="2:12">
      <c r="C26" s="655"/>
    </row>
  </sheetData>
  <mergeCells count="15">
    <mergeCell ref="E20:F20"/>
    <mergeCell ref="B22:B24"/>
    <mergeCell ref="F22:G22"/>
    <mergeCell ref="H22:I22"/>
    <mergeCell ref="F24:K24"/>
    <mergeCell ref="L1:M1"/>
    <mergeCell ref="F8:K8"/>
    <mergeCell ref="L8:M8"/>
    <mergeCell ref="B9:B18"/>
    <mergeCell ref="F10:K10"/>
    <mergeCell ref="F12:H12"/>
    <mergeCell ref="J12:K12"/>
    <mergeCell ref="F14:H14"/>
    <mergeCell ref="F16:G16"/>
    <mergeCell ref="F18:H18"/>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経済循環図 (冊子用)</vt:lpstr>
      <vt:lpstr>経済循環図</vt:lpstr>
      <vt:lpstr>地域要素所得表</vt:lpstr>
      <vt:lpstr>支出2</vt:lpstr>
      <vt:lpstr>生産2</vt:lpstr>
      <vt:lpstr>分配2</vt:lpstr>
      <vt:lpstr>分配</vt:lpstr>
      <vt:lpstr>所得支出勘定</vt:lpstr>
      <vt:lpstr>フロー図</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2018-11-21T04:51:17Z</cp:lastPrinted>
  <dcterms:created xsi:type="dcterms:W3CDTF">2010-08-02T00:44:52Z</dcterms:created>
  <dcterms:modified xsi:type="dcterms:W3CDTF">2019-09-04T05:10:47Z</dcterms:modified>
</cp:coreProperties>
</file>