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EFCAD874-8CC4-4211-8C3C-E45424379867}" xr6:coauthVersionLast="36" xr6:coauthVersionMax="36" xr10:uidLastSave="{00000000-0000-0000-0000-000000000000}"/>
  <bookViews>
    <workbookView xWindow="0" yWindow="0" windowWidth="20490" windowHeight="7545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Q30" i="33" l="1"/>
  <c r="P30" i="33"/>
  <c r="Q23" i="33"/>
  <c r="P23" i="33"/>
  <c r="Q11" i="33"/>
  <c r="Q24" i="33" s="1"/>
  <c r="R10" i="33"/>
  <c r="O11" i="33"/>
  <c r="O24" i="33" s="1"/>
  <c r="N11" i="33"/>
  <c r="N24" i="33" s="1"/>
  <c r="M27" i="33"/>
  <c r="L27" i="33"/>
  <c r="K10" i="33"/>
  <c r="K11" i="33" s="1"/>
  <c r="K24" i="33" s="1"/>
  <c r="J10" i="33"/>
  <c r="J27" i="33" s="1"/>
  <c r="I10" i="33"/>
  <c r="I27" i="33" s="1"/>
  <c r="H10" i="33"/>
  <c r="H27" i="33" s="1"/>
  <c r="G10" i="33"/>
  <c r="G11" i="33" s="1"/>
  <c r="G24" i="33" s="1"/>
  <c r="F10" i="33"/>
  <c r="F27" i="33" s="1"/>
  <c r="E10" i="33"/>
  <c r="E27" i="33" s="1"/>
  <c r="D10" i="33"/>
  <c r="D27" i="33" s="1"/>
  <c r="C10" i="33"/>
  <c r="D11" i="33" s="1"/>
  <c r="D24" i="33" s="1"/>
  <c r="Q9" i="33"/>
  <c r="Q31" i="33" s="1"/>
  <c r="P9" i="33"/>
  <c r="P31" i="33" s="1"/>
  <c r="O9" i="33"/>
  <c r="O31" i="33" s="1"/>
  <c r="M9" i="33"/>
  <c r="M31" i="33" s="1"/>
  <c r="L26" i="33"/>
  <c r="K26" i="33"/>
  <c r="J26" i="33"/>
  <c r="I8" i="33"/>
  <c r="I9" i="33" s="1"/>
  <c r="I31" i="33" s="1"/>
  <c r="H8" i="33"/>
  <c r="H26" i="33" s="1"/>
  <c r="G8" i="33"/>
  <c r="G26" i="33" s="1"/>
  <c r="F8" i="33"/>
  <c r="F26" i="33" s="1"/>
  <c r="E8" i="33"/>
  <c r="E9" i="33" s="1"/>
  <c r="E31" i="33" s="1"/>
  <c r="D8" i="33"/>
  <c r="D26" i="33" s="1"/>
  <c r="C8" i="33"/>
  <c r="C26" i="33" s="1"/>
  <c r="O6" i="33"/>
  <c r="P6" i="33" s="1"/>
  <c r="N6" i="33"/>
  <c r="M6" i="33"/>
  <c r="L6" i="33"/>
  <c r="L7" i="33" s="1"/>
  <c r="L23" i="33" s="1"/>
  <c r="K6" i="33"/>
  <c r="J6" i="33"/>
  <c r="I6" i="33"/>
  <c r="H6" i="33"/>
  <c r="H7" i="33" s="1"/>
  <c r="H23" i="33" s="1"/>
  <c r="G6" i="33"/>
  <c r="F6" i="33"/>
  <c r="E6" i="33"/>
  <c r="D6" i="33"/>
  <c r="D7" i="33" s="1"/>
  <c r="D23" i="33" s="1"/>
  <c r="C6" i="33"/>
  <c r="O4" i="33"/>
  <c r="P4" i="33" s="1"/>
  <c r="N4" i="33"/>
  <c r="M4" i="33"/>
  <c r="M5" i="33" s="1"/>
  <c r="M30" i="33" s="1"/>
  <c r="L4" i="33"/>
  <c r="K4" i="33"/>
  <c r="K5" i="33" s="1"/>
  <c r="K30" i="33" s="1"/>
  <c r="J4" i="33"/>
  <c r="I4" i="33"/>
  <c r="I5" i="33" s="1"/>
  <c r="I30" i="33" s="1"/>
  <c r="H4" i="33"/>
  <c r="G4" i="33"/>
  <c r="G5" i="33" s="1"/>
  <c r="G30" i="33" s="1"/>
  <c r="F4" i="33"/>
  <c r="E4" i="33"/>
  <c r="E5" i="33" s="1"/>
  <c r="E30" i="33" s="1"/>
  <c r="D4" i="33"/>
  <c r="C4" i="33"/>
  <c r="AC66" i="31"/>
  <c r="Y66" i="31"/>
  <c r="U66" i="31"/>
  <c r="AD65" i="31"/>
  <c r="Z65" i="31"/>
  <c r="V65" i="31"/>
  <c r="AE85" i="31"/>
  <c r="AA85" i="31"/>
  <c r="W85" i="31"/>
  <c r="S85" i="31"/>
  <c r="AB63" i="31"/>
  <c r="X63" i="31"/>
  <c r="T63" i="31"/>
  <c r="AC62" i="31"/>
  <c r="Y62" i="31"/>
  <c r="Y61" i="31" s="1"/>
  <c r="Y15" i="31" s="1"/>
  <c r="U62" i="31"/>
  <c r="AD84" i="31"/>
  <c r="Z84" i="31"/>
  <c r="V84" i="31"/>
  <c r="AE60" i="31"/>
  <c r="AA60" i="31"/>
  <c r="W60" i="31"/>
  <c r="S60" i="31"/>
  <c r="AB59" i="31"/>
  <c r="X59" i="31"/>
  <c r="T59" i="31"/>
  <c r="AC58" i="31"/>
  <c r="Y58" i="31"/>
  <c r="U58" i="31"/>
  <c r="AD57" i="31"/>
  <c r="Z57" i="31"/>
  <c r="V57" i="31"/>
  <c r="AE56" i="31"/>
  <c r="AA56" i="31"/>
  <c r="W56" i="31"/>
  <c r="S56" i="31"/>
  <c r="AB83" i="31"/>
  <c r="X83" i="31"/>
  <c r="T83" i="31"/>
  <c r="AC54" i="31"/>
  <c r="Y54" i="31"/>
  <c r="U54" i="31"/>
  <c r="AD53" i="31"/>
  <c r="Z53" i="31"/>
  <c r="V53" i="31"/>
  <c r="AE52" i="31"/>
  <c r="AA52" i="31"/>
  <c r="W52" i="31"/>
  <c r="S52" i="31"/>
  <c r="AB51" i="31"/>
  <c r="X51" i="31"/>
  <c r="T51" i="31"/>
  <c r="AC50" i="31"/>
  <c r="Y50" i="31"/>
  <c r="U50" i="31"/>
  <c r="AD49" i="31"/>
  <c r="Z49" i="31"/>
  <c r="V49" i="31"/>
  <c r="AE48" i="31"/>
  <c r="AA48" i="31"/>
  <c r="W48" i="31"/>
  <c r="S48" i="31"/>
  <c r="AB82" i="31"/>
  <c r="X82" i="31"/>
  <c r="T82" i="31"/>
  <c r="AC46" i="31"/>
  <c r="Y46" i="31"/>
  <c r="Y42" i="31" s="1"/>
  <c r="Y12" i="31" s="1"/>
  <c r="U46" i="31"/>
  <c r="AD45" i="31"/>
  <c r="Z45" i="31"/>
  <c r="V45" i="31"/>
  <c r="V42" i="31" s="1"/>
  <c r="V12" i="31" s="1"/>
  <c r="AE44" i="31"/>
  <c r="AA44" i="31"/>
  <c r="W44" i="31"/>
  <c r="S44" i="31"/>
  <c r="AC81" i="31"/>
  <c r="Y81" i="31"/>
  <c r="U81" i="31"/>
  <c r="AD41" i="31"/>
  <c r="Z41" i="31"/>
  <c r="V41" i="31"/>
  <c r="AE40" i="31"/>
  <c r="AA40" i="31"/>
  <c r="W40" i="31"/>
  <c r="S40" i="31"/>
  <c r="AC38" i="31"/>
  <c r="Y38" i="31"/>
  <c r="U38" i="31"/>
  <c r="AD37" i="31"/>
  <c r="Z37" i="31"/>
  <c r="V37" i="31"/>
  <c r="V35" i="31" s="1"/>
  <c r="V11" i="31" s="1"/>
  <c r="AB80" i="31"/>
  <c r="X80" i="31"/>
  <c r="T80" i="31"/>
  <c r="AC34" i="31"/>
  <c r="Y34" i="31"/>
  <c r="U34" i="31"/>
  <c r="AD33" i="31"/>
  <c r="Z33" i="31"/>
  <c r="V33" i="31"/>
  <c r="AB31" i="31"/>
  <c r="X31" i="31"/>
  <c r="T31" i="31"/>
  <c r="AC30" i="31"/>
  <c r="Y30" i="31"/>
  <c r="U30" i="31"/>
  <c r="AD79" i="31"/>
  <c r="Z79" i="31"/>
  <c r="V79" i="31"/>
  <c r="AE28" i="31"/>
  <c r="AA28" i="31"/>
  <c r="W28" i="31"/>
  <c r="S28" i="31"/>
  <c r="AB27" i="31"/>
  <c r="X27" i="31"/>
  <c r="T27" i="31"/>
  <c r="AC26" i="31"/>
  <c r="Y26" i="31"/>
  <c r="U26" i="31"/>
  <c r="AB78" i="31"/>
  <c r="X78" i="31"/>
  <c r="T78" i="31"/>
  <c r="AC22" i="31"/>
  <c r="AC19" i="31" s="1"/>
  <c r="Y22" i="31"/>
  <c r="U22" i="31"/>
  <c r="AB77" i="31"/>
  <c r="X77" i="31"/>
  <c r="T77" i="31"/>
  <c r="AD85" i="31"/>
  <c r="AC85" i="31"/>
  <c r="AB85" i="31"/>
  <c r="Z85" i="31"/>
  <c r="Y85" i="31"/>
  <c r="X85" i="31"/>
  <c r="V85" i="31"/>
  <c r="U85" i="31"/>
  <c r="T85" i="31"/>
  <c r="R85" i="31"/>
  <c r="Q85" i="31"/>
  <c r="P85" i="31"/>
  <c r="O85" i="31"/>
  <c r="N85" i="31"/>
  <c r="AE84" i="31"/>
  <c r="AC84" i="31"/>
  <c r="AB84" i="31"/>
  <c r="AA84" i="31"/>
  <c r="Y84" i="31"/>
  <c r="X84" i="31"/>
  <c r="W84" i="31"/>
  <c r="U84" i="31"/>
  <c r="T84" i="31"/>
  <c r="S84" i="31"/>
  <c r="R84" i="31"/>
  <c r="Q84" i="31"/>
  <c r="P84" i="31"/>
  <c r="O84" i="31"/>
  <c r="N84" i="31"/>
  <c r="AE83" i="31"/>
  <c r="AD83" i="31"/>
  <c r="AC83" i="31"/>
  <c r="AA83" i="31"/>
  <c r="Z83" i="31"/>
  <c r="Y83" i="31"/>
  <c r="W83" i="31"/>
  <c r="V83" i="31"/>
  <c r="U83" i="31"/>
  <c r="S83" i="31"/>
  <c r="R83" i="31"/>
  <c r="Q83" i="31"/>
  <c r="P83" i="31"/>
  <c r="O83" i="31"/>
  <c r="N83" i="31"/>
  <c r="AE82" i="31"/>
  <c r="AD82" i="31"/>
  <c r="AC82" i="31"/>
  <c r="AA82" i="31"/>
  <c r="Z82" i="31"/>
  <c r="Y82" i="31"/>
  <c r="W82" i="31"/>
  <c r="V82" i="31"/>
  <c r="U82" i="31"/>
  <c r="S82" i="31"/>
  <c r="R82" i="31"/>
  <c r="Q82" i="31"/>
  <c r="P82" i="31"/>
  <c r="O82" i="31"/>
  <c r="N82" i="31"/>
  <c r="AE81" i="31"/>
  <c r="AD81" i="31"/>
  <c r="AB81" i="31"/>
  <c r="AA81" i="31"/>
  <c r="Z81" i="31"/>
  <c r="X81" i="31"/>
  <c r="W81" i="31"/>
  <c r="V81" i="31"/>
  <c r="T81" i="31"/>
  <c r="S81" i="31"/>
  <c r="R81" i="31"/>
  <c r="Q81" i="31"/>
  <c r="P81" i="31"/>
  <c r="O81" i="31"/>
  <c r="N81" i="31"/>
  <c r="AE80" i="31"/>
  <c r="AD80" i="31"/>
  <c r="AC80" i="31"/>
  <c r="AA80" i="31"/>
  <c r="Z80" i="31"/>
  <c r="Y80" i="31"/>
  <c r="W80" i="31"/>
  <c r="V80" i="31"/>
  <c r="U80" i="31"/>
  <c r="S80" i="31"/>
  <c r="R80" i="31"/>
  <c r="Q80" i="31"/>
  <c r="P80" i="31"/>
  <c r="O80" i="31"/>
  <c r="N80" i="31"/>
  <c r="AE79" i="31"/>
  <c r="AC79" i="31"/>
  <c r="AB79" i="31"/>
  <c r="AA79" i="31"/>
  <c r="Y79" i="31"/>
  <c r="X79" i="31"/>
  <c r="W79" i="31"/>
  <c r="U79" i="31"/>
  <c r="T79" i="31"/>
  <c r="S79" i="31"/>
  <c r="R79" i="31"/>
  <c r="Q79" i="31"/>
  <c r="P79" i="31"/>
  <c r="O79" i="31"/>
  <c r="O75" i="31" s="1"/>
  <c r="N79" i="31"/>
  <c r="AE78" i="31"/>
  <c r="AD78" i="31"/>
  <c r="AC78" i="31"/>
  <c r="AA78" i="31"/>
  <c r="Z78" i="31"/>
  <c r="Y78" i="31"/>
  <c r="W78" i="31"/>
  <c r="V78" i="31"/>
  <c r="U78" i="31"/>
  <c r="S78" i="31"/>
  <c r="R78" i="31"/>
  <c r="Q78" i="31"/>
  <c r="P78" i="31"/>
  <c r="O78" i="31"/>
  <c r="N78" i="31"/>
  <c r="AE77" i="31"/>
  <c r="AD77" i="31"/>
  <c r="AC77" i="31"/>
  <c r="AA77" i="31"/>
  <c r="Z77" i="31"/>
  <c r="Y77" i="31"/>
  <c r="W77" i="31"/>
  <c r="V77" i="31"/>
  <c r="U77" i="31"/>
  <c r="S77" i="31"/>
  <c r="R77" i="31"/>
  <c r="Q77" i="31"/>
  <c r="Q75" i="31" s="1"/>
  <c r="P77" i="31"/>
  <c r="O77" i="31"/>
  <c r="N77" i="31"/>
  <c r="AE76" i="31"/>
  <c r="AD76" i="31"/>
  <c r="AB76" i="31"/>
  <c r="AA76" i="31"/>
  <c r="Z76" i="31"/>
  <c r="X76" i="31"/>
  <c r="W76" i="31"/>
  <c r="V76" i="31"/>
  <c r="T76" i="31"/>
  <c r="S76" i="31"/>
  <c r="R76" i="31"/>
  <c r="Q76" i="31"/>
  <c r="P76" i="31"/>
  <c r="O76" i="31"/>
  <c r="N76" i="31"/>
  <c r="AL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AL66" i="31"/>
  <c r="AK66" i="31"/>
  <c r="AE66" i="31"/>
  <c r="AD66" i="31"/>
  <c r="AB66" i="31"/>
  <c r="AA66" i="31"/>
  <c r="Z66" i="31"/>
  <c r="X66" i="31"/>
  <c r="W66" i="31"/>
  <c r="V66" i="31"/>
  <c r="T66" i="31"/>
  <c r="S66" i="31"/>
  <c r="S64" i="31" s="1"/>
  <c r="S16" i="31" s="1"/>
  <c r="AL65" i="31"/>
  <c r="AK65" i="31"/>
  <c r="AE65" i="31"/>
  <c r="AJ65" i="31" s="1"/>
  <c r="AC65" i="31"/>
  <c r="AB65" i="31"/>
  <c r="AA65" i="31"/>
  <c r="AA64" i="31" s="1"/>
  <c r="AA16" i="31" s="1"/>
  <c r="Y65" i="31"/>
  <c r="X65" i="31"/>
  <c r="W65" i="31"/>
  <c r="U65" i="31"/>
  <c r="T65" i="31"/>
  <c r="S65" i="31"/>
  <c r="AH64" i="31"/>
  <c r="AG64" i="31"/>
  <c r="AE64" i="31"/>
  <c r="AE16" i="31" s="1"/>
  <c r="W64" i="31"/>
  <c r="AL63" i="31"/>
  <c r="AE63" i="31"/>
  <c r="AD63" i="31"/>
  <c r="AC63" i="31"/>
  <c r="AA63" i="31"/>
  <c r="Z63" i="31"/>
  <c r="Y63" i="31"/>
  <c r="W63" i="31"/>
  <c r="W61" i="31" s="1"/>
  <c r="V63" i="31"/>
  <c r="U63" i="31"/>
  <c r="S63" i="31"/>
  <c r="AL62" i="31"/>
  <c r="AK62" i="31"/>
  <c r="AE62" i="31"/>
  <c r="AD62" i="31"/>
  <c r="AB62" i="31"/>
  <c r="AA62" i="31"/>
  <c r="Z62" i="31"/>
  <c r="Z61" i="31" s="1"/>
  <c r="Z15" i="31" s="1"/>
  <c r="X62" i="31"/>
  <c r="W62" i="31"/>
  <c r="V62" i="31"/>
  <c r="T62" i="31"/>
  <c r="S62" i="31"/>
  <c r="S61" i="31" s="1"/>
  <c r="AH61" i="31"/>
  <c r="AL61" i="31" s="1"/>
  <c r="AG61" i="31"/>
  <c r="AE61" i="31"/>
  <c r="AD61" i="31"/>
  <c r="AD15" i="31" s="1"/>
  <c r="AI15" i="31" s="1"/>
  <c r="AA61" i="31"/>
  <c r="V61" i="31"/>
  <c r="V15" i="31" s="1"/>
  <c r="T61" i="31"/>
  <c r="AL60" i="31"/>
  <c r="AK60" i="31"/>
  <c r="AJ60" i="31"/>
  <c r="AD60" i="31"/>
  <c r="AC60" i="31"/>
  <c r="AB60" i="31"/>
  <c r="Z60" i="31"/>
  <c r="Y60" i="31"/>
  <c r="X60" i="31"/>
  <c r="V60" i="31"/>
  <c r="U60" i="31"/>
  <c r="T60" i="31"/>
  <c r="AL59" i="31"/>
  <c r="AK59" i="31"/>
  <c r="AJ59" i="31"/>
  <c r="AE59" i="31"/>
  <c r="AD59" i="31"/>
  <c r="AC59" i="31"/>
  <c r="AA59" i="31"/>
  <c r="Z59" i="31"/>
  <c r="Y59" i="31"/>
  <c r="W59" i="31"/>
  <c r="V59" i="31"/>
  <c r="U59" i="31"/>
  <c r="S59" i="31"/>
  <c r="AJ58" i="31"/>
  <c r="AL58" i="31"/>
  <c r="AK58" i="31"/>
  <c r="AE58" i="31"/>
  <c r="AD58" i="31"/>
  <c r="AB58" i="31"/>
  <c r="AA58" i="31"/>
  <c r="Z58" i="31"/>
  <c r="X58" i="31"/>
  <c r="W58" i="31"/>
  <c r="V58" i="31"/>
  <c r="T58" i="31"/>
  <c r="S58" i="31"/>
  <c r="AL57" i="31"/>
  <c r="AK57" i="31"/>
  <c r="AE57" i="31"/>
  <c r="AJ57" i="31" s="1"/>
  <c r="AC57" i="31"/>
  <c r="AB57" i="31"/>
  <c r="AA57" i="31"/>
  <c r="Y57" i="31"/>
  <c r="X57" i="31"/>
  <c r="W57" i="31"/>
  <c r="U57" i="31"/>
  <c r="T57" i="31"/>
  <c r="S57" i="31"/>
  <c r="AJ56" i="31"/>
  <c r="AL56" i="31"/>
  <c r="AK56" i="31"/>
  <c r="AD56" i="31"/>
  <c r="AC56" i="31"/>
  <c r="AB56" i="31"/>
  <c r="Z56" i="31"/>
  <c r="Y56" i="31"/>
  <c r="X56" i="31"/>
  <c r="V56" i="31"/>
  <c r="U56" i="31"/>
  <c r="T56" i="31"/>
  <c r="AH55" i="31"/>
  <c r="AG55" i="31"/>
  <c r="AF55" i="31"/>
  <c r="AL54" i="31"/>
  <c r="AK54" i="31"/>
  <c r="AE54" i="31"/>
  <c r="AD54" i="31"/>
  <c r="AB54" i="31"/>
  <c r="AA54" i="31"/>
  <c r="Z54" i="31"/>
  <c r="X54" i="31"/>
  <c r="W54" i="31"/>
  <c r="V54" i="31"/>
  <c r="T54" i="31"/>
  <c r="S54" i="31"/>
  <c r="AL53" i="31"/>
  <c r="AK53" i="31"/>
  <c r="AJ53" i="31"/>
  <c r="AE53" i="31"/>
  <c r="AC53" i="31"/>
  <c r="AB53" i="31"/>
  <c r="AA53" i="31"/>
  <c r="Y53" i="31"/>
  <c r="X53" i="31"/>
  <c r="W53" i="31"/>
  <c r="U53" i="31"/>
  <c r="T53" i="31"/>
  <c r="S53" i="31"/>
  <c r="AJ52" i="31"/>
  <c r="AL52" i="31"/>
  <c r="AK52" i="31"/>
  <c r="AD52" i="31"/>
  <c r="AC52" i="31"/>
  <c r="AB52" i="31"/>
  <c r="Z52" i="31"/>
  <c r="Y52" i="31"/>
  <c r="X52" i="31"/>
  <c r="V52" i="31"/>
  <c r="U52" i="31"/>
  <c r="T52" i="31"/>
  <c r="AL51" i="31"/>
  <c r="AJ51" i="31"/>
  <c r="AE51" i="31"/>
  <c r="AI51" i="31" s="1"/>
  <c r="AD51" i="31"/>
  <c r="AC51" i="31"/>
  <c r="AA51" i="31"/>
  <c r="Z51" i="31"/>
  <c r="Y51" i="31"/>
  <c r="W51" i="31"/>
  <c r="V51" i="31"/>
  <c r="U51" i="31"/>
  <c r="S51" i="31"/>
  <c r="AK50" i="31"/>
  <c r="AL50" i="31"/>
  <c r="AJ50" i="31"/>
  <c r="AE50" i="31"/>
  <c r="AD50" i="31"/>
  <c r="AB50" i="31"/>
  <c r="AA50" i="31"/>
  <c r="Z50" i="31"/>
  <c r="X50" i="31"/>
  <c r="W50" i="31"/>
  <c r="V50" i="31"/>
  <c r="T50" i="31"/>
  <c r="S50" i="31"/>
  <c r="AK49" i="31"/>
  <c r="AJ49" i="31"/>
  <c r="AE49" i="31"/>
  <c r="AC49" i="31"/>
  <c r="AB49" i="31"/>
  <c r="AA49" i="31"/>
  <c r="Y49" i="31"/>
  <c r="X49" i="31"/>
  <c r="W49" i="31"/>
  <c r="U49" i="31"/>
  <c r="T49" i="31"/>
  <c r="S49" i="31"/>
  <c r="AL48" i="31"/>
  <c r="AD48" i="31"/>
  <c r="AC48" i="31"/>
  <c r="AB48" i="31"/>
  <c r="Z48" i="31"/>
  <c r="Y48" i="31"/>
  <c r="X48" i="31"/>
  <c r="V48" i="31"/>
  <c r="U48" i="31"/>
  <c r="T48" i="31"/>
  <c r="AG47" i="31"/>
  <c r="AF47" i="31"/>
  <c r="AL46" i="31"/>
  <c r="AJ46" i="31"/>
  <c r="AE46" i="31"/>
  <c r="AD46" i="31"/>
  <c r="AB46" i="31"/>
  <c r="AA46" i="31"/>
  <c r="Z46" i="31"/>
  <c r="X46" i="31"/>
  <c r="W46" i="31"/>
  <c r="V46" i="31"/>
  <c r="T46" i="31"/>
  <c r="S46" i="31"/>
  <c r="AJ45" i="31"/>
  <c r="AL45" i="31"/>
  <c r="AK45" i="31"/>
  <c r="AE45" i="31"/>
  <c r="AC45" i="31"/>
  <c r="AB45" i="31"/>
  <c r="AA45" i="31"/>
  <c r="Y45" i="31"/>
  <c r="X45" i="31"/>
  <c r="W45" i="31"/>
  <c r="U45" i="31"/>
  <c r="T45" i="31"/>
  <c r="S45" i="31"/>
  <c r="AL44" i="31"/>
  <c r="AJ44" i="31"/>
  <c r="AD44" i="31"/>
  <c r="AC44" i="31"/>
  <c r="AB44" i="31"/>
  <c r="Z44" i="31"/>
  <c r="Y44" i="31"/>
  <c r="X44" i="31"/>
  <c r="V44" i="31"/>
  <c r="U44" i="31"/>
  <c r="T44" i="31"/>
  <c r="AL43" i="31"/>
  <c r="AE43" i="31"/>
  <c r="AI43" i="31" s="1"/>
  <c r="AD43" i="31"/>
  <c r="AC43" i="31"/>
  <c r="AB43" i="31"/>
  <c r="AB42" i="31" s="1"/>
  <c r="AB12" i="31" s="1"/>
  <c r="AA43" i="31"/>
  <c r="Z43" i="31"/>
  <c r="Y43" i="31"/>
  <c r="X43" i="31"/>
  <c r="X42" i="31" s="1"/>
  <c r="X12" i="31" s="1"/>
  <c r="W43" i="31"/>
  <c r="V43" i="31"/>
  <c r="U43" i="31"/>
  <c r="T43" i="31"/>
  <c r="T42" i="31" s="1"/>
  <c r="T12" i="31" s="1"/>
  <c r="S43" i="31"/>
  <c r="AH42" i="31"/>
  <c r="AG42" i="31"/>
  <c r="AL41" i="31"/>
  <c r="AK41" i="31"/>
  <c r="AE41" i="31"/>
  <c r="AJ41" i="31" s="1"/>
  <c r="AC41" i="31"/>
  <c r="AB41" i="31"/>
  <c r="AA41" i="31"/>
  <c r="Y41" i="31"/>
  <c r="X41" i="31"/>
  <c r="W41" i="31"/>
  <c r="U41" i="31"/>
  <c r="T41" i="31"/>
  <c r="S41" i="31"/>
  <c r="AJ40" i="31"/>
  <c r="AL40" i="31"/>
  <c r="AD40" i="31"/>
  <c r="AC40" i="31"/>
  <c r="AB40" i="31"/>
  <c r="Z40" i="31"/>
  <c r="Y40" i="31"/>
  <c r="X40" i="31"/>
  <c r="V40" i="31"/>
  <c r="U40" i="31"/>
  <c r="T40" i="31"/>
  <c r="AL39" i="31"/>
  <c r="AJ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AL38" i="31"/>
  <c r="AE38" i="31"/>
  <c r="AD38" i="31"/>
  <c r="AB38" i="31"/>
  <c r="AA38" i="31"/>
  <c r="Z38" i="31"/>
  <c r="X38" i="31"/>
  <c r="W38" i="31"/>
  <c r="V38" i="31"/>
  <c r="T38" i="31"/>
  <c r="T35" i="31" s="1"/>
  <c r="T11" i="31" s="1"/>
  <c r="S38" i="31"/>
  <c r="AL37" i="31"/>
  <c r="AJ37" i="31"/>
  <c r="AE37" i="31"/>
  <c r="AI37" i="31" s="1"/>
  <c r="AC37" i="31"/>
  <c r="AB37" i="31"/>
  <c r="AA37" i="31"/>
  <c r="Y37" i="31"/>
  <c r="X37" i="31"/>
  <c r="W37" i="31"/>
  <c r="U37" i="31"/>
  <c r="T37" i="31"/>
  <c r="S37" i="31"/>
  <c r="AJ36" i="31"/>
  <c r="AL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AH35" i="31"/>
  <c r="AG35" i="31"/>
  <c r="AG11" i="31" s="1"/>
  <c r="AL34" i="31"/>
  <c r="AE34" i="31"/>
  <c r="AD34" i="31"/>
  <c r="AB34" i="31"/>
  <c r="AA34" i="31"/>
  <c r="Z34" i="31"/>
  <c r="X34" i="31"/>
  <c r="W34" i="31"/>
  <c r="V34" i="31"/>
  <c r="T34" i="31"/>
  <c r="S34" i="31"/>
  <c r="AL33" i="31"/>
  <c r="AJ33" i="31"/>
  <c r="AE33" i="31"/>
  <c r="AI33" i="31" s="1"/>
  <c r="AC33" i="31"/>
  <c r="AB33" i="31"/>
  <c r="AA33" i="31"/>
  <c r="Y33" i="31"/>
  <c r="X33" i="31"/>
  <c r="W33" i="31"/>
  <c r="U33" i="31"/>
  <c r="T33" i="31"/>
  <c r="S33" i="31"/>
  <c r="AL32" i="31"/>
  <c r="AE32" i="31"/>
  <c r="AI32" i="31" s="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AL31" i="31"/>
  <c r="AK31" i="31"/>
  <c r="AE31" i="31"/>
  <c r="AD31" i="31"/>
  <c r="AD29" i="31" s="1"/>
  <c r="AD10" i="31" s="1"/>
  <c r="AC31" i="31"/>
  <c r="AA31" i="31"/>
  <c r="Z31" i="31"/>
  <c r="Y31" i="31"/>
  <c r="W31" i="31"/>
  <c r="V31" i="31"/>
  <c r="U31" i="31"/>
  <c r="S31" i="31"/>
  <c r="AL30" i="31"/>
  <c r="AH29" i="31"/>
  <c r="AL29" i="31" s="1"/>
  <c r="AK30" i="31"/>
  <c r="AJ30" i="31"/>
  <c r="AE30" i="31"/>
  <c r="AD30" i="31"/>
  <c r="AB30" i="31"/>
  <c r="AA30" i="31"/>
  <c r="Z30" i="31"/>
  <c r="X30" i="31"/>
  <c r="W30" i="31"/>
  <c r="W29" i="31" s="1"/>
  <c r="W10" i="31" s="1"/>
  <c r="V30" i="31"/>
  <c r="V29" i="31" s="1"/>
  <c r="T30" i="31"/>
  <c r="S30" i="31"/>
  <c r="O30" i="31"/>
  <c r="AG29" i="31"/>
  <c r="AE29" i="31"/>
  <c r="AL28" i="31"/>
  <c r="AK28" i="31"/>
  <c r="AD28" i="31"/>
  <c r="AC28" i="31"/>
  <c r="AB28" i="31"/>
  <c r="Z28" i="31"/>
  <c r="Y28" i="31"/>
  <c r="X28" i="31"/>
  <c r="V28" i="31"/>
  <c r="U28" i="31"/>
  <c r="T28" i="31"/>
  <c r="AL27" i="31"/>
  <c r="AK27" i="31"/>
  <c r="AJ27" i="31"/>
  <c r="AE27" i="31"/>
  <c r="AD27" i="31"/>
  <c r="AC27" i="31"/>
  <c r="AA27" i="31"/>
  <c r="Z27" i="31"/>
  <c r="Y27" i="31"/>
  <c r="W27" i="31"/>
  <c r="V27" i="31"/>
  <c r="U27" i="31"/>
  <c r="S27" i="31"/>
  <c r="AK26" i="31"/>
  <c r="AE26" i="31"/>
  <c r="AD26" i="31"/>
  <c r="AB26" i="31"/>
  <c r="AA26" i="31"/>
  <c r="Z26" i="31"/>
  <c r="X26" i="31"/>
  <c r="W26" i="31"/>
  <c r="V26" i="31"/>
  <c r="T26" i="31"/>
  <c r="S26" i="31"/>
  <c r="AL25" i="31"/>
  <c r="AK25" i="31"/>
  <c r="AE25" i="31"/>
  <c r="AE23" i="31" s="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AL24" i="31"/>
  <c r="AK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AG23" i="31"/>
  <c r="AK23" i="31" s="1"/>
  <c r="AF23" i="31"/>
  <c r="AL22" i="31"/>
  <c r="AK22" i="31"/>
  <c r="AE22" i="31"/>
  <c r="AJ22" i="31" s="1"/>
  <c r="AD22" i="31"/>
  <c r="AB22" i="31"/>
  <c r="AA22" i="31"/>
  <c r="Z22" i="31"/>
  <c r="X22" i="31"/>
  <c r="W22" i="31"/>
  <c r="V22" i="31"/>
  <c r="T22" i="31"/>
  <c r="S22" i="31"/>
  <c r="AL21" i="31"/>
  <c r="AK21" i="31"/>
  <c r="AE21" i="31"/>
  <c r="AI21" i="31" s="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AL20" i="31"/>
  <c r="AK20" i="31"/>
  <c r="AE20" i="31"/>
  <c r="AE19" i="31" s="1"/>
  <c r="AD20" i="31"/>
  <c r="AC20" i="31"/>
  <c r="AB20" i="31"/>
  <c r="AB19" i="31" s="1"/>
  <c r="AB8" i="31" s="1"/>
  <c r="AA20" i="31"/>
  <c r="AA19" i="31" s="1"/>
  <c r="AA8" i="31" s="1"/>
  <c r="Z20" i="31"/>
  <c r="Y20" i="31"/>
  <c r="X20" i="31"/>
  <c r="X19" i="31" s="1"/>
  <c r="X8" i="31" s="1"/>
  <c r="W20" i="31"/>
  <c r="V20" i="31"/>
  <c r="V19" i="31" s="1"/>
  <c r="V8" i="31" s="1"/>
  <c r="U20" i="31"/>
  <c r="T20" i="31"/>
  <c r="T19" i="31" s="1"/>
  <c r="T8" i="31" s="1"/>
  <c r="S20" i="31"/>
  <c r="AG19" i="31"/>
  <c r="AF19" i="31"/>
  <c r="Z19" i="31"/>
  <c r="AL18" i="31"/>
  <c r="AG69" i="31"/>
  <c r="AE18" i="31"/>
  <c r="AE7" i="31" s="1"/>
  <c r="AD18" i="31"/>
  <c r="AB18" i="31"/>
  <c r="AA18" i="31"/>
  <c r="Z18" i="31"/>
  <c r="Z7" i="31" s="1"/>
  <c r="X18" i="31"/>
  <c r="W18" i="31"/>
  <c r="V18" i="31"/>
  <c r="T18" i="31"/>
  <c r="T7" i="31" s="1"/>
  <c r="S18" i="31"/>
  <c r="AH16" i="31"/>
  <c r="AL16" i="31" s="1"/>
  <c r="AG16" i="31"/>
  <c r="W16" i="31"/>
  <c r="AH15" i="31"/>
  <c r="AL15" i="31" s="1"/>
  <c r="AG15" i="31"/>
  <c r="AE15" i="31"/>
  <c r="AA15" i="31"/>
  <c r="W15" i="31"/>
  <c r="T15" i="31"/>
  <c r="S15" i="31"/>
  <c r="AL14" i="31"/>
  <c r="AH14" i="31"/>
  <c r="AG14" i="31"/>
  <c r="AF14" i="31"/>
  <c r="AG13" i="31"/>
  <c r="AL12" i="31"/>
  <c r="AH12" i="31"/>
  <c r="AG12" i="31"/>
  <c r="AH11" i="31"/>
  <c r="AL11" i="31" s="1"/>
  <c r="AH10" i="31"/>
  <c r="AL10" i="31" s="1"/>
  <c r="AG10" i="31"/>
  <c r="V10" i="31"/>
  <c r="AG9" i="31"/>
  <c r="AK9" i="31" s="1"/>
  <c r="AF9" i="31"/>
  <c r="AF8" i="31"/>
  <c r="AC8" i="31"/>
  <c r="Z8" i="31"/>
  <c r="AH7" i="31"/>
  <c r="AL7" i="31" s="1"/>
  <c r="AG7" i="31"/>
  <c r="AK7" i="31" s="1"/>
  <c r="AF7" i="31"/>
  <c r="AD7" i="31"/>
  <c r="AB7" i="31"/>
  <c r="X7" i="31"/>
  <c r="W7" i="31"/>
  <c r="V7" i="31"/>
  <c r="AE69" i="32"/>
  <c r="AA69" i="32"/>
  <c r="W69" i="32"/>
  <c r="S69" i="32"/>
  <c r="O69" i="32"/>
  <c r="AL67" i="32"/>
  <c r="AJ67" i="32"/>
  <c r="AI67" i="32"/>
  <c r="AJ66" i="32"/>
  <c r="AL66" i="32"/>
  <c r="AK66" i="32"/>
  <c r="AI66" i="32"/>
  <c r="AL65" i="32"/>
  <c r="AJ65" i="32"/>
  <c r="AI65" i="32"/>
  <c r="AJ64" i="32"/>
  <c r="AL64" i="32"/>
  <c r="AK64" i="32"/>
  <c r="AF16" i="32"/>
  <c r="AI64" i="32"/>
  <c r="AB16" i="32"/>
  <c r="X16" i="32"/>
  <c r="T16" i="32"/>
  <c r="P16" i="32"/>
  <c r="AL63" i="32"/>
  <c r="AK63" i="32"/>
  <c r="AJ63" i="32"/>
  <c r="AI63" i="32"/>
  <c r="AJ62" i="32"/>
  <c r="AL62" i="32"/>
  <c r="AK62" i="32"/>
  <c r="AI62" i="32"/>
  <c r="AL61" i="32"/>
  <c r="AF15" i="32"/>
  <c r="AJ15" i="32" s="1"/>
  <c r="AI61" i="32"/>
  <c r="AB15" i="32"/>
  <c r="X15" i="32"/>
  <c r="T15" i="32"/>
  <c r="P15" i="32"/>
  <c r="AJ60" i="32"/>
  <c r="AL60" i="32"/>
  <c r="AK60" i="32"/>
  <c r="AI60" i="32"/>
  <c r="AL59" i="32"/>
  <c r="AK59" i="32"/>
  <c r="AJ59" i="32"/>
  <c r="AI59" i="32"/>
  <c r="AJ58" i="32"/>
  <c r="AL58" i="32"/>
  <c r="AK58" i="32"/>
  <c r="AI58" i="32"/>
  <c r="AL57" i="32"/>
  <c r="AJ57" i="32"/>
  <c r="AI57" i="32"/>
  <c r="AJ56" i="32"/>
  <c r="AL56" i="32"/>
  <c r="AK56" i="32"/>
  <c r="AI56" i="32"/>
  <c r="AL55" i="32"/>
  <c r="AK55" i="32"/>
  <c r="AF14" i="32"/>
  <c r="AI55" i="32"/>
  <c r="AB14" i="32"/>
  <c r="X14" i="32"/>
  <c r="T14" i="32"/>
  <c r="P14" i="32"/>
  <c r="AJ54" i="32"/>
  <c r="AL54" i="32"/>
  <c r="AK54" i="32"/>
  <c r="AI54" i="32"/>
  <c r="AL53" i="32"/>
  <c r="AJ53" i="32"/>
  <c r="AI53" i="32"/>
  <c r="AJ52" i="32"/>
  <c r="AL52" i="32"/>
  <c r="AK52" i="32"/>
  <c r="AI52" i="32"/>
  <c r="AL51" i="32"/>
  <c r="AJ51" i="32"/>
  <c r="AI51" i="32"/>
  <c r="AJ50" i="32"/>
  <c r="AL50" i="32"/>
  <c r="AK50" i="32"/>
  <c r="AI50" i="32"/>
  <c r="AL49" i="32"/>
  <c r="AJ49" i="32"/>
  <c r="AI49" i="32"/>
  <c r="AJ48" i="32"/>
  <c r="AL48" i="32"/>
  <c r="AK48" i="32"/>
  <c r="AI48" i="32"/>
  <c r="AL47" i="32"/>
  <c r="AF13" i="32"/>
  <c r="AI47" i="32"/>
  <c r="AB13" i="32"/>
  <c r="X13" i="32"/>
  <c r="T13" i="32"/>
  <c r="P13" i="32"/>
  <c r="AJ46" i="32"/>
  <c r="AL46" i="32"/>
  <c r="AK46" i="32"/>
  <c r="AI46" i="32"/>
  <c r="AL45" i="32"/>
  <c r="AJ45" i="32"/>
  <c r="AI45" i="32"/>
  <c r="AJ44" i="32"/>
  <c r="AL44" i="32"/>
  <c r="AK44" i="32"/>
  <c r="AI44" i="32"/>
  <c r="AL43" i="32"/>
  <c r="AJ43" i="32"/>
  <c r="AI43" i="32"/>
  <c r="AJ42" i="32"/>
  <c r="AL42" i="32"/>
  <c r="AK42" i="32"/>
  <c r="AF12" i="32"/>
  <c r="AI42" i="32"/>
  <c r="AB12" i="32"/>
  <c r="X12" i="32"/>
  <c r="AL41" i="32"/>
  <c r="AJ41" i="32"/>
  <c r="AI41" i="32"/>
  <c r="AJ40" i="32"/>
  <c r="AL40" i="32"/>
  <c r="AK40" i="32"/>
  <c r="AI40" i="32"/>
  <c r="AL39" i="32"/>
  <c r="AJ39" i="32"/>
  <c r="AI39" i="32"/>
  <c r="AJ38" i="32"/>
  <c r="AL38" i="32"/>
  <c r="AK38" i="32"/>
  <c r="AI38" i="32"/>
  <c r="AL37" i="32"/>
  <c r="AJ37" i="32"/>
  <c r="AI37" i="32"/>
  <c r="AJ36" i="32"/>
  <c r="AL36" i="32"/>
  <c r="AK36" i="32"/>
  <c r="AI36" i="32"/>
  <c r="AL35" i="32"/>
  <c r="AJ35" i="32"/>
  <c r="AI35" i="32"/>
  <c r="AJ34" i="32"/>
  <c r="AL34" i="32"/>
  <c r="AK34" i="32"/>
  <c r="AI34" i="32"/>
  <c r="AL33" i="32"/>
  <c r="AJ33" i="32"/>
  <c r="AI33" i="32"/>
  <c r="AJ32" i="32"/>
  <c r="AL32" i="32"/>
  <c r="AK32" i="32"/>
  <c r="AI32" i="32"/>
  <c r="AL31" i="32"/>
  <c r="AJ31" i="32"/>
  <c r="AI31" i="32"/>
  <c r="AJ30" i="32"/>
  <c r="AL30" i="32"/>
  <c r="AK30" i="32"/>
  <c r="AI30" i="32"/>
  <c r="AL29" i="32"/>
  <c r="AJ29" i="32"/>
  <c r="AI29" i="32"/>
  <c r="AB10" i="32"/>
  <c r="X10" i="32"/>
  <c r="T10" i="32"/>
  <c r="P10" i="32"/>
  <c r="AJ28" i="32"/>
  <c r="AL28" i="32"/>
  <c r="AK28" i="32"/>
  <c r="AI28" i="32"/>
  <c r="AL27" i="32"/>
  <c r="AJ27" i="32"/>
  <c r="AI27" i="32"/>
  <c r="AJ26" i="32"/>
  <c r="AL26" i="32"/>
  <c r="AK26" i="32"/>
  <c r="AI26" i="32"/>
  <c r="AL25" i="32"/>
  <c r="AJ25" i="32"/>
  <c r="AI25" i="32"/>
  <c r="AJ24" i="32"/>
  <c r="AL24" i="32"/>
  <c r="AK24" i="32"/>
  <c r="AI24" i="32"/>
  <c r="AL23" i="32"/>
  <c r="AJ23" i="32"/>
  <c r="AI23" i="32"/>
  <c r="AJ22" i="32"/>
  <c r="AL22" i="32"/>
  <c r="AK22" i="32"/>
  <c r="AI22" i="32"/>
  <c r="AL21" i="32"/>
  <c r="AJ21" i="32"/>
  <c r="AI21" i="32"/>
  <c r="AJ20" i="32"/>
  <c r="AL20" i="32"/>
  <c r="AK20" i="32"/>
  <c r="AI20" i="32"/>
  <c r="AL19" i="32"/>
  <c r="AJ19" i="32"/>
  <c r="AI19" i="32"/>
  <c r="AJ18" i="32"/>
  <c r="AH69" i="32"/>
  <c r="AG69" i="32"/>
  <c r="AI18" i="32"/>
  <c r="AD69" i="32"/>
  <c r="AC69" i="32"/>
  <c r="Z69" i="32"/>
  <c r="Y69" i="32"/>
  <c r="V69" i="32"/>
  <c r="U69" i="32"/>
  <c r="R69" i="32"/>
  <c r="Q69" i="32"/>
  <c r="N69" i="32"/>
  <c r="AH16" i="32"/>
  <c r="AG16" i="32"/>
  <c r="AK16" i="32" s="1"/>
  <c r="AE16" i="32"/>
  <c r="AD16" i="32"/>
  <c r="AC16" i="32"/>
  <c r="AA16" i="32"/>
  <c r="Z16" i="32"/>
  <c r="Y16" i="32"/>
  <c r="W16" i="32"/>
  <c r="V16" i="32"/>
  <c r="U16" i="32"/>
  <c r="S16" i="32"/>
  <c r="R16" i="32"/>
  <c r="Q16" i="32"/>
  <c r="O16" i="32"/>
  <c r="N16" i="32"/>
  <c r="AH15" i="32"/>
  <c r="AG15" i="32"/>
  <c r="AK15" i="32" s="1"/>
  <c r="AE15" i="32"/>
  <c r="AI15" i="32" s="1"/>
  <c r="AD15" i="32"/>
  <c r="AC15" i="32"/>
  <c r="AA15" i="32"/>
  <c r="Z15" i="32"/>
  <c r="Y15" i="32"/>
  <c r="W15" i="32"/>
  <c r="V15" i="32"/>
  <c r="U15" i="32"/>
  <c r="S15" i="32"/>
  <c r="R15" i="32"/>
  <c r="Q15" i="32"/>
  <c r="O15" i="32"/>
  <c r="N15" i="32"/>
  <c r="AH14" i="32"/>
  <c r="AG14" i="32"/>
  <c r="AK14" i="32" s="1"/>
  <c r="AE14" i="32"/>
  <c r="AI14" i="32" s="1"/>
  <c r="AD14" i="32"/>
  <c r="AC14" i="32"/>
  <c r="AA14" i="32"/>
  <c r="Z14" i="32"/>
  <c r="Y14" i="32"/>
  <c r="W14" i="32"/>
  <c r="V14" i="32"/>
  <c r="U14" i="32"/>
  <c r="S14" i="32"/>
  <c r="R14" i="32"/>
  <c r="Q14" i="32"/>
  <c r="O14" i="32"/>
  <c r="N14" i="32"/>
  <c r="AH13" i="32"/>
  <c r="AG13" i="32"/>
  <c r="AK13" i="32" s="1"/>
  <c r="AE13" i="32"/>
  <c r="AI13" i="32" s="1"/>
  <c r="AD13" i="32"/>
  <c r="AC13" i="32"/>
  <c r="AA13" i="32"/>
  <c r="Z13" i="32"/>
  <c r="Y13" i="32"/>
  <c r="W13" i="32"/>
  <c r="V13" i="32"/>
  <c r="U13" i="32"/>
  <c r="S13" i="32"/>
  <c r="R13" i="32"/>
  <c r="Q13" i="32"/>
  <c r="O13" i="32"/>
  <c r="N13" i="32"/>
  <c r="AH12" i="32"/>
  <c r="AG12" i="32"/>
  <c r="AK12" i="32" s="1"/>
  <c r="AE12" i="32"/>
  <c r="AI12" i="32" s="1"/>
  <c r="AD12" i="32"/>
  <c r="AC12" i="32"/>
  <c r="AA12" i="32"/>
  <c r="Z12" i="32"/>
  <c r="Y12" i="32"/>
  <c r="W12" i="32"/>
  <c r="V12" i="32"/>
  <c r="U12" i="32"/>
  <c r="T12" i="32"/>
  <c r="S12" i="32"/>
  <c r="R12" i="32"/>
  <c r="Q12" i="32"/>
  <c r="P12" i="32"/>
  <c r="O12" i="32"/>
  <c r="N12" i="32"/>
  <c r="AH11" i="32"/>
  <c r="AL11" i="32" s="1"/>
  <c r="AG11" i="32"/>
  <c r="AF11" i="32"/>
  <c r="AE11" i="32"/>
  <c r="AI11" i="32" s="1"/>
  <c r="AD11" i="32"/>
  <c r="AC11" i="32"/>
  <c r="AB11" i="32"/>
  <c r="AA11" i="32"/>
  <c r="AA6" i="32" s="1"/>
  <c r="Z11" i="32"/>
  <c r="Y11" i="32"/>
  <c r="X11" i="32"/>
  <c r="W11" i="32"/>
  <c r="W6" i="32" s="1"/>
  <c r="V11" i="32"/>
  <c r="U11" i="32"/>
  <c r="T11" i="32"/>
  <c r="S11" i="32"/>
  <c r="S6" i="32" s="1"/>
  <c r="R11" i="32"/>
  <c r="Q11" i="32"/>
  <c r="P11" i="32"/>
  <c r="O11" i="32"/>
  <c r="N11" i="32"/>
  <c r="AH10" i="32"/>
  <c r="AL10" i="32" s="1"/>
  <c r="AG10" i="32"/>
  <c r="AE10" i="32"/>
  <c r="AD10" i="32"/>
  <c r="AC10" i="32"/>
  <c r="AA10" i="32"/>
  <c r="Z10" i="32"/>
  <c r="Y10" i="32"/>
  <c r="W10" i="32"/>
  <c r="V10" i="32"/>
  <c r="U10" i="32"/>
  <c r="S10" i="32"/>
  <c r="R10" i="32"/>
  <c r="Q10" i="32"/>
  <c r="O10" i="32"/>
  <c r="O6" i="32" s="1"/>
  <c r="N10" i="32"/>
  <c r="AH9" i="32"/>
  <c r="AG9" i="32"/>
  <c r="AF9" i="32"/>
  <c r="AJ9" i="32" s="1"/>
  <c r="AE9" i="32"/>
  <c r="AI9" i="32" s="1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AH8" i="32"/>
  <c r="AG8" i="32"/>
  <c r="AF8" i="32"/>
  <c r="AJ8" i="32" s="1"/>
  <c r="AE8" i="32"/>
  <c r="AI8" i="32" s="1"/>
  <c r="AD8" i="32"/>
  <c r="AC8" i="32"/>
  <c r="AC6" i="32" s="1"/>
  <c r="AB8" i="32"/>
  <c r="AA8" i="32"/>
  <c r="Z8" i="32"/>
  <c r="Y8" i="32"/>
  <c r="Y6" i="32" s="1"/>
  <c r="X8" i="32"/>
  <c r="W8" i="32"/>
  <c r="V8" i="32"/>
  <c r="U8" i="32"/>
  <c r="T8" i="32"/>
  <c r="S8" i="32"/>
  <c r="R8" i="32"/>
  <c r="Q8" i="32"/>
  <c r="Q6" i="32" s="1"/>
  <c r="P8" i="32"/>
  <c r="O8" i="32"/>
  <c r="N8" i="32"/>
  <c r="AH7" i="32"/>
  <c r="AG7" i="32"/>
  <c r="AK7" i="32" s="1"/>
  <c r="AF7" i="32"/>
  <c r="AJ7" i="32" s="1"/>
  <c r="AE7" i="32"/>
  <c r="AD7" i="32"/>
  <c r="AD6" i="32" s="1"/>
  <c r="AC7" i="32"/>
  <c r="AB7" i="32"/>
  <c r="AA7" i="32"/>
  <c r="Z7" i="32"/>
  <c r="Z6" i="32" s="1"/>
  <c r="Y7" i="32"/>
  <c r="X7" i="32"/>
  <c r="W7" i="32"/>
  <c r="V7" i="32"/>
  <c r="V6" i="32" s="1"/>
  <c r="U7" i="32"/>
  <c r="T7" i="32"/>
  <c r="S7" i="32"/>
  <c r="R7" i="32"/>
  <c r="R6" i="32" s="1"/>
  <c r="Q7" i="32"/>
  <c r="P7" i="32"/>
  <c r="O7" i="32"/>
  <c r="N7" i="32"/>
  <c r="N6" i="32"/>
  <c r="R62" i="29"/>
  <c r="G61" i="29"/>
  <c r="U55" i="29"/>
  <c r="T48" i="29"/>
  <c r="N43" i="29"/>
  <c r="S42" i="29"/>
  <c r="C42" i="29"/>
  <c r="R39" i="29"/>
  <c r="AF32" i="29"/>
  <c r="AB32" i="29"/>
  <c r="AE32" i="29"/>
  <c r="AD32" i="29"/>
  <c r="AC32" i="29"/>
  <c r="AA32" i="29"/>
  <c r="Q64" i="29"/>
  <c r="P64" i="29"/>
  <c r="O64" i="29"/>
  <c r="M64" i="29"/>
  <c r="L64" i="29"/>
  <c r="K64" i="29"/>
  <c r="I64" i="29"/>
  <c r="G64" i="29"/>
  <c r="E64" i="29"/>
  <c r="D64" i="29"/>
  <c r="C64" i="29"/>
  <c r="AF31" i="29"/>
  <c r="AD31" i="29"/>
  <c r="AC31" i="29"/>
  <c r="AB31" i="29"/>
  <c r="Q63" i="29"/>
  <c r="O63" i="29"/>
  <c r="M63" i="29"/>
  <c r="K63" i="29"/>
  <c r="I63" i="29"/>
  <c r="G63" i="29"/>
  <c r="E63" i="29"/>
  <c r="C63" i="29"/>
  <c r="AF30" i="29"/>
  <c r="AB30" i="29"/>
  <c r="W64" i="29"/>
  <c r="U64" i="29"/>
  <c r="T64" i="29"/>
  <c r="S64" i="29"/>
  <c r="Q62" i="29"/>
  <c r="O62" i="29"/>
  <c r="N62" i="29"/>
  <c r="M62" i="29"/>
  <c r="K62" i="29"/>
  <c r="J62" i="29"/>
  <c r="I62" i="29"/>
  <c r="G62" i="29"/>
  <c r="F62" i="29"/>
  <c r="E62" i="29"/>
  <c r="C62" i="29"/>
  <c r="W63" i="29"/>
  <c r="U63" i="29"/>
  <c r="S63" i="29"/>
  <c r="Q61" i="29"/>
  <c r="O61" i="29"/>
  <c r="M61" i="29"/>
  <c r="K61" i="29"/>
  <c r="I61" i="29"/>
  <c r="E61" i="29"/>
  <c r="C61" i="29"/>
  <c r="AF28" i="29"/>
  <c r="W62" i="29"/>
  <c r="AE28" i="29"/>
  <c r="U62" i="29"/>
  <c r="S62" i="29"/>
  <c r="AA28" i="29"/>
  <c r="Q60" i="29"/>
  <c r="O60" i="29"/>
  <c r="M60" i="29"/>
  <c r="K60" i="29"/>
  <c r="I60" i="29"/>
  <c r="G60" i="29"/>
  <c r="E60" i="29"/>
  <c r="C60" i="29"/>
  <c r="AF27" i="29"/>
  <c r="U61" i="29"/>
  <c r="S61" i="29"/>
  <c r="Q59" i="29"/>
  <c r="O59" i="29"/>
  <c r="M59" i="29"/>
  <c r="K59" i="29"/>
  <c r="I59" i="29"/>
  <c r="G59" i="29"/>
  <c r="E59" i="29"/>
  <c r="C59" i="29"/>
  <c r="W60" i="29"/>
  <c r="U60" i="29"/>
  <c r="S60" i="29"/>
  <c r="Q58" i="29"/>
  <c r="O58" i="29"/>
  <c r="M58" i="29"/>
  <c r="K58" i="29"/>
  <c r="I58" i="29"/>
  <c r="G58" i="29"/>
  <c r="F58" i="29"/>
  <c r="E58" i="29"/>
  <c r="C58" i="29"/>
  <c r="W59" i="29"/>
  <c r="U59" i="29"/>
  <c r="S59" i="29"/>
  <c r="Q57" i="29"/>
  <c r="O57" i="29"/>
  <c r="M57" i="29"/>
  <c r="K57" i="29"/>
  <c r="I57" i="29"/>
  <c r="G57" i="29"/>
  <c r="E57" i="29"/>
  <c r="C57" i="29"/>
  <c r="W58" i="29"/>
  <c r="AE24" i="29"/>
  <c r="U58" i="29"/>
  <c r="S58" i="29"/>
  <c r="Q56" i="29"/>
  <c r="Y24" i="29"/>
  <c r="O56" i="29"/>
  <c r="M56" i="29"/>
  <c r="K56" i="29"/>
  <c r="I56" i="29"/>
  <c r="G56" i="29"/>
  <c r="E56" i="29"/>
  <c r="C56" i="29"/>
  <c r="U57" i="29"/>
  <c r="Q55" i="29"/>
  <c r="O55" i="29"/>
  <c r="M55" i="29"/>
  <c r="K55" i="29"/>
  <c r="I55" i="29"/>
  <c r="G55" i="29"/>
  <c r="E55" i="29"/>
  <c r="C55" i="29"/>
  <c r="AD22" i="29"/>
  <c r="Q54" i="29"/>
  <c r="O54" i="29"/>
  <c r="M54" i="29"/>
  <c r="K54" i="29"/>
  <c r="J54" i="29"/>
  <c r="I54" i="29"/>
  <c r="G54" i="29"/>
  <c r="E54" i="29"/>
  <c r="C54" i="29"/>
  <c r="W49" i="29"/>
  <c r="U49" i="29"/>
  <c r="S49" i="29"/>
  <c r="Q49" i="29"/>
  <c r="O49" i="29"/>
  <c r="M49" i="29"/>
  <c r="K49" i="29"/>
  <c r="I49" i="29"/>
  <c r="G49" i="29"/>
  <c r="E49" i="29"/>
  <c r="C49" i="29"/>
  <c r="W48" i="29"/>
  <c r="U48" i="29"/>
  <c r="AC14" i="29"/>
  <c r="S48" i="29"/>
  <c r="Q48" i="29"/>
  <c r="O48" i="29"/>
  <c r="M48" i="29"/>
  <c r="K48" i="29"/>
  <c r="I48" i="29"/>
  <c r="G48" i="29"/>
  <c r="E48" i="29"/>
  <c r="D48" i="29"/>
  <c r="C48" i="29"/>
  <c r="W47" i="29"/>
  <c r="U47" i="29"/>
  <c r="S47" i="29"/>
  <c r="Q47" i="29"/>
  <c r="O47" i="29"/>
  <c r="M47" i="29"/>
  <c r="K47" i="29"/>
  <c r="I47" i="29"/>
  <c r="G47" i="29"/>
  <c r="E47" i="29"/>
  <c r="C47" i="29"/>
  <c r="W46" i="29"/>
  <c r="U46" i="29"/>
  <c r="S46" i="29"/>
  <c r="Q46" i="29"/>
  <c r="O46" i="29"/>
  <c r="N46" i="29"/>
  <c r="M46" i="29"/>
  <c r="K46" i="29"/>
  <c r="I46" i="29"/>
  <c r="G46" i="29"/>
  <c r="E46" i="29"/>
  <c r="C46" i="29"/>
  <c r="W45" i="29"/>
  <c r="U45" i="29"/>
  <c r="S45" i="29"/>
  <c r="Q45" i="29"/>
  <c r="O45" i="29"/>
  <c r="M45" i="29"/>
  <c r="K45" i="29"/>
  <c r="I45" i="29"/>
  <c r="G45" i="29"/>
  <c r="E45" i="29"/>
  <c r="C45" i="29"/>
  <c r="W44" i="29"/>
  <c r="U44" i="29"/>
  <c r="S44" i="29"/>
  <c r="Q44" i="29"/>
  <c r="O44" i="29"/>
  <c r="M44" i="29"/>
  <c r="K44" i="29"/>
  <c r="I44" i="29"/>
  <c r="G44" i="29"/>
  <c r="E44" i="29"/>
  <c r="C44" i="29"/>
  <c r="W43" i="29"/>
  <c r="AE9" i="29"/>
  <c r="U43" i="29"/>
  <c r="S43" i="29"/>
  <c r="AA9" i="29"/>
  <c r="Q43" i="29"/>
  <c r="O43" i="29"/>
  <c r="M43" i="29"/>
  <c r="K43" i="29"/>
  <c r="J43" i="29"/>
  <c r="I43" i="29"/>
  <c r="G43" i="29"/>
  <c r="F43" i="29"/>
  <c r="E43" i="29"/>
  <c r="C43" i="29"/>
  <c r="AF8" i="29"/>
  <c r="U42" i="29"/>
  <c r="AB8" i="29"/>
  <c r="Q42" i="29"/>
  <c r="O42" i="29"/>
  <c r="M42" i="29"/>
  <c r="K42" i="29"/>
  <c r="I42" i="29"/>
  <c r="G42" i="29"/>
  <c r="E42" i="29"/>
  <c r="W41" i="29"/>
  <c r="U41" i="29"/>
  <c r="T41" i="29"/>
  <c r="S41" i="29"/>
  <c r="Q41" i="29"/>
  <c r="P41" i="29"/>
  <c r="O41" i="29"/>
  <c r="M41" i="29"/>
  <c r="L41" i="29"/>
  <c r="K41" i="29"/>
  <c r="I41" i="29"/>
  <c r="G41" i="29"/>
  <c r="E41" i="29"/>
  <c r="D41" i="29"/>
  <c r="C41" i="29"/>
  <c r="W40" i="29"/>
  <c r="AD6" i="29"/>
  <c r="S40" i="29"/>
  <c r="Z6" i="29"/>
  <c r="O40" i="29"/>
  <c r="M40" i="29"/>
  <c r="K40" i="29"/>
  <c r="I40" i="29"/>
  <c r="G40" i="29"/>
  <c r="E40" i="29"/>
  <c r="C40" i="29"/>
  <c r="W39" i="29"/>
  <c r="AE5" i="29"/>
  <c r="U39" i="29"/>
  <c r="S39" i="29"/>
  <c r="AA5" i="29"/>
  <c r="Q39" i="29"/>
  <c r="O39" i="29"/>
  <c r="N39" i="29"/>
  <c r="M39" i="29"/>
  <c r="K39" i="29"/>
  <c r="J39" i="29"/>
  <c r="I39" i="29"/>
  <c r="G39" i="29"/>
  <c r="F39" i="29"/>
  <c r="E39" i="29"/>
  <c r="C39" i="29"/>
  <c r="D207" i="30"/>
  <c r="K94" i="30"/>
  <c r="E92" i="30"/>
  <c r="G90" i="30"/>
  <c r="D89" i="30"/>
  <c r="N87" i="30"/>
  <c r="K86" i="30"/>
  <c r="H85" i="30"/>
  <c r="E84" i="30"/>
  <c r="L90" i="30"/>
  <c r="H90" i="30"/>
  <c r="D90" i="30"/>
  <c r="M89" i="30"/>
  <c r="I89" i="30"/>
  <c r="E89" i="30"/>
  <c r="N88" i="30"/>
  <c r="J88" i="30"/>
  <c r="F88" i="30"/>
  <c r="O87" i="30"/>
  <c r="K87" i="30"/>
  <c r="G87" i="30"/>
  <c r="C87" i="30"/>
  <c r="L86" i="30"/>
  <c r="H86" i="30"/>
  <c r="D86" i="30"/>
  <c r="M85" i="30"/>
  <c r="I85" i="30"/>
  <c r="E85" i="30"/>
  <c r="N84" i="30"/>
  <c r="J84" i="30"/>
  <c r="F84" i="30"/>
  <c r="M62" i="30"/>
  <c r="J61" i="30"/>
  <c r="G59" i="30"/>
  <c r="M58" i="30"/>
  <c r="I58" i="30"/>
  <c r="E58" i="30"/>
  <c r="N57" i="30"/>
  <c r="J57" i="30"/>
  <c r="F57" i="30"/>
  <c r="K56" i="30"/>
  <c r="H55" i="30"/>
  <c r="E54" i="30"/>
  <c r="O52" i="30"/>
  <c r="L62" i="30"/>
  <c r="I62" i="30"/>
  <c r="H62" i="30"/>
  <c r="D62" i="30"/>
  <c r="N61" i="30"/>
  <c r="M61" i="30"/>
  <c r="I61" i="30"/>
  <c r="H93" i="30"/>
  <c r="F61" i="30"/>
  <c r="E61" i="30"/>
  <c r="N60" i="30"/>
  <c r="M92" i="30"/>
  <c r="K60" i="30"/>
  <c r="J60" i="30"/>
  <c r="G60" i="30"/>
  <c r="F60" i="30"/>
  <c r="C60" i="30"/>
  <c r="O59" i="30"/>
  <c r="L59" i="30"/>
  <c r="K59" i="30"/>
  <c r="H59" i="30"/>
  <c r="D59" i="30"/>
  <c r="C59" i="30"/>
  <c r="O90" i="30"/>
  <c r="N58" i="30"/>
  <c r="L58" i="30"/>
  <c r="K58" i="30"/>
  <c r="J58" i="30"/>
  <c r="H58" i="30"/>
  <c r="G58" i="30"/>
  <c r="F58" i="30"/>
  <c r="D58" i="30"/>
  <c r="C90" i="30"/>
  <c r="O57" i="30"/>
  <c r="M57" i="30"/>
  <c r="L89" i="30"/>
  <c r="K57" i="30"/>
  <c r="I57" i="30"/>
  <c r="H57" i="30"/>
  <c r="G57" i="30"/>
  <c r="E57" i="30"/>
  <c r="D57" i="30"/>
  <c r="N56" i="30"/>
  <c r="M88" i="30"/>
  <c r="J56" i="30"/>
  <c r="I88" i="30"/>
  <c r="F56" i="30"/>
  <c r="E56" i="30"/>
  <c r="O55" i="30"/>
  <c r="N55" i="30"/>
  <c r="K55" i="30"/>
  <c r="J87" i="30"/>
  <c r="G55" i="30"/>
  <c r="F87" i="30"/>
  <c r="C55" i="30"/>
  <c r="O54" i="30"/>
  <c r="L54" i="30"/>
  <c r="K54" i="30"/>
  <c r="H54" i="30"/>
  <c r="G86" i="30"/>
  <c r="D54" i="30"/>
  <c r="C86" i="30"/>
  <c r="M53" i="30"/>
  <c r="L53" i="30"/>
  <c r="I53" i="30"/>
  <c r="H53" i="30"/>
  <c r="E53" i="30"/>
  <c r="D85" i="30"/>
  <c r="N52" i="30"/>
  <c r="M84" i="30"/>
  <c r="J52" i="30"/>
  <c r="I52" i="30"/>
  <c r="F52" i="30"/>
  <c r="E52" i="30"/>
  <c r="O231" i="30"/>
  <c r="K231" i="30"/>
  <c r="G231" i="30"/>
  <c r="C231" i="30"/>
  <c r="L230" i="30"/>
  <c r="H230" i="30"/>
  <c r="D230" i="30"/>
  <c r="O60" i="30"/>
  <c r="M229" i="30"/>
  <c r="I229" i="30"/>
  <c r="E229" i="30"/>
  <c r="N228" i="30"/>
  <c r="J228" i="30"/>
  <c r="F228" i="30"/>
  <c r="O227" i="30"/>
  <c r="K227" i="30"/>
  <c r="G227" i="30"/>
  <c r="C227" i="30"/>
  <c r="L226" i="30"/>
  <c r="H226" i="30"/>
  <c r="D226" i="30"/>
  <c r="C226" i="30"/>
  <c r="O56" i="30"/>
  <c r="M225" i="30"/>
  <c r="L225" i="30"/>
  <c r="I225" i="30"/>
  <c r="H225" i="30"/>
  <c r="E225" i="30"/>
  <c r="D225" i="30"/>
  <c r="C56" i="30"/>
  <c r="N224" i="30"/>
  <c r="M224" i="30"/>
  <c r="L55" i="30"/>
  <c r="J224" i="30"/>
  <c r="I224" i="30"/>
  <c r="H224" i="30"/>
  <c r="F224" i="30"/>
  <c r="E224" i="30"/>
  <c r="O223" i="30"/>
  <c r="N223" i="30"/>
  <c r="M54" i="30"/>
  <c r="K223" i="30"/>
  <c r="J223" i="30"/>
  <c r="I54" i="30"/>
  <c r="G223" i="30"/>
  <c r="F223" i="30"/>
  <c r="C223" i="30"/>
  <c r="O222" i="30"/>
  <c r="L222" i="30"/>
  <c r="K222" i="30"/>
  <c r="J53" i="30"/>
  <c r="H222" i="30"/>
  <c r="G222" i="30"/>
  <c r="F53" i="30"/>
  <c r="D222" i="30"/>
  <c r="C222" i="30"/>
  <c r="M221" i="30"/>
  <c r="L221" i="30"/>
  <c r="I221" i="30"/>
  <c r="H221" i="30"/>
  <c r="G52" i="30"/>
  <c r="E221" i="30"/>
  <c r="D221" i="30"/>
  <c r="C52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C207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AK19" i="31" l="1"/>
  <c r="AG8" i="31"/>
  <c r="AI34" i="31"/>
  <c r="AJ34" i="31"/>
  <c r="AI38" i="31"/>
  <c r="AE35" i="31"/>
  <c r="AK8" i="32"/>
  <c r="AG6" i="32"/>
  <c r="AI10" i="32"/>
  <c r="AE6" i="32"/>
  <c r="AI6" i="32" s="1"/>
  <c r="X6" i="32"/>
  <c r="Z23" i="31"/>
  <c r="Z9" i="31" s="1"/>
  <c r="O27" i="31"/>
  <c r="O38" i="31"/>
  <c r="O34" i="31"/>
  <c r="O28" i="31"/>
  <c r="O22" i="31"/>
  <c r="O21" i="31"/>
  <c r="O37" i="31"/>
  <c r="O20" i="31"/>
  <c r="O19" i="31" s="1"/>
  <c r="O8" i="31" s="1"/>
  <c r="AD75" i="31"/>
  <c r="Z29" i="31"/>
  <c r="Z10" i="31" s="1"/>
  <c r="AL7" i="32"/>
  <c r="AH6" i="32"/>
  <c r="AL6" i="32" s="1"/>
  <c r="U6" i="32"/>
  <c r="AI54" i="31"/>
  <c r="AJ54" i="31"/>
  <c r="U64" i="31"/>
  <c r="U16" i="31" s="1"/>
  <c r="D5" i="33"/>
  <c r="D30" i="33" s="1"/>
  <c r="H5" i="33"/>
  <c r="H30" i="33" s="1"/>
  <c r="L5" i="33"/>
  <c r="L30" i="33" s="1"/>
  <c r="G7" i="33"/>
  <c r="G23" i="33" s="1"/>
  <c r="K7" i="33"/>
  <c r="K23" i="33" s="1"/>
  <c r="X23" i="31"/>
  <c r="X9" i="31" s="1"/>
  <c r="W55" i="31"/>
  <c r="W14" i="31" s="1"/>
  <c r="AC55" i="31"/>
  <c r="AC14" i="31" s="1"/>
  <c r="AE75" i="31"/>
  <c r="AI7" i="32"/>
  <c r="AL8" i="32"/>
  <c r="AK9" i="32"/>
  <c r="AJ11" i="32"/>
  <c r="AB6" i="32"/>
  <c r="AJ13" i="32"/>
  <c r="AJ14" i="32"/>
  <c r="AI69" i="32"/>
  <c r="AK14" i="31"/>
  <c r="V69" i="31"/>
  <c r="W23" i="31"/>
  <c r="W9" i="31" s="1"/>
  <c r="AI24" i="31"/>
  <c r="AI26" i="31"/>
  <c r="V23" i="31"/>
  <c r="V9" i="31" s="1"/>
  <c r="V6" i="31" s="1"/>
  <c r="AI31" i="31"/>
  <c r="AL35" i="31"/>
  <c r="X47" i="31"/>
  <c r="X13" i="31" s="1"/>
  <c r="AI58" i="31"/>
  <c r="AI61" i="31"/>
  <c r="AI62" i="31"/>
  <c r="AI66" i="31"/>
  <c r="AI67" i="31"/>
  <c r="N75" i="31"/>
  <c r="R75" i="31"/>
  <c r="Y23" i="31"/>
  <c r="Y9" i="31" s="1"/>
  <c r="AB23" i="31"/>
  <c r="AB9" i="31" s="1"/>
  <c r="AI28" i="31"/>
  <c r="U29" i="31"/>
  <c r="U10" i="31" s="1"/>
  <c r="X29" i="31"/>
  <c r="X10" i="31" s="1"/>
  <c r="Z35" i="31"/>
  <c r="Z11" i="31" s="1"/>
  <c r="AC35" i="31"/>
  <c r="AC11" i="31" s="1"/>
  <c r="AI40" i="31"/>
  <c r="W42" i="31"/>
  <c r="W12" i="31" s="1"/>
  <c r="Z42" i="31"/>
  <c r="Z12" i="31" s="1"/>
  <c r="AC42" i="31"/>
  <c r="AC12" i="31" s="1"/>
  <c r="S47" i="31"/>
  <c r="S13" i="31" s="1"/>
  <c r="V47" i="31"/>
  <c r="V13" i="31" s="1"/>
  <c r="Y47" i="31"/>
  <c r="Y13" i="31" s="1"/>
  <c r="AI52" i="31"/>
  <c r="AA55" i="31"/>
  <c r="AA14" i="31" s="1"/>
  <c r="AD55" i="31"/>
  <c r="AD14" i="31" s="1"/>
  <c r="AC61" i="31"/>
  <c r="AC15" i="31" s="1"/>
  <c r="S75" i="31"/>
  <c r="V64" i="31"/>
  <c r="V16" i="31" s="1"/>
  <c r="Y64" i="31"/>
  <c r="Y16" i="31" s="1"/>
  <c r="U23" i="31"/>
  <c r="U9" i="31" s="1"/>
  <c r="Y35" i="31"/>
  <c r="Y11" i="31" s="1"/>
  <c r="S42" i="31"/>
  <c r="S12" i="31" s="1"/>
  <c r="U47" i="31"/>
  <c r="U13" i="31" s="1"/>
  <c r="Z55" i="31"/>
  <c r="Z14" i="31" s="1"/>
  <c r="P6" i="32"/>
  <c r="AJ12" i="32"/>
  <c r="AJ7" i="31"/>
  <c r="AD19" i="31"/>
  <c r="AD8" i="31" s="1"/>
  <c r="AI30" i="31"/>
  <c r="S35" i="31"/>
  <c r="S11" i="31" s="1"/>
  <c r="W35" i="31"/>
  <c r="W11" i="31" s="1"/>
  <c r="AA35" i="31"/>
  <c r="AA11" i="31" s="1"/>
  <c r="AI36" i="31"/>
  <c r="AI39" i="31"/>
  <c r="AL42" i="31"/>
  <c r="AI46" i="31"/>
  <c r="T47" i="31"/>
  <c r="T13" i="31" s="1"/>
  <c r="AI50" i="31"/>
  <c r="AL55" i="31"/>
  <c r="X55" i="31"/>
  <c r="X14" i="31" s="1"/>
  <c r="AB55" i="31"/>
  <c r="AB14" i="31" s="1"/>
  <c r="AI59" i="31"/>
  <c r="AJ62" i="31"/>
  <c r="AI63" i="31"/>
  <c r="AL64" i="31"/>
  <c r="AJ66" i="31"/>
  <c r="X64" i="31"/>
  <c r="X16" i="31" s="1"/>
  <c r="U19" i="31"/>
  <c r="U8" i="31" s="1"/>
  <c r="AC23" i="31"/>
  <c r="AC9" i="31" s="1"/>
  <c r="V75" i="31"/>
  <c r="Y29" i="31"/>
  <c r="Y10" i="31" s="1"/>
  <c r="AB29" i="31"/>
  <c r="AB10" i="31" s="1"/>
  <c r="AD35" i="31"/>
  <c r="AD11" i="31" s="1"/>
  <c r="AA42" i="31"/>
  <c r="AA12" i="31" s="1"/>
  <c r="AD42" i="31"/>
  <c r="AD12" i="31" s="1"/>
  <c r="W47" i="31"/>
  <c r="W13" i="31" s="1"/>
  <c r="Z47" i="31"/>
  <c r="Z13" i="31" s="1"/>
  <c r="AC47" i="31"/>
  <c r="AC13" i="31" s="1"/>
  <c r="U55" i="31"/>
  <c r="U14" i="31" s="1"/>
  <c r="W75" i="31"/>
  <c r="Z64" i="31"/>
  <c r="Z16" i="31" s="1"/>
  <c r="AC64" i="31"/>
  <c r="AC16" i="31" s="1"/>
  <c r="E7" i="33"/>
  <c r="E23" i="33" s="1"/>
  <c r="I7" i="33"/>
  <c r="I23" i="33" s="1"/>
  <c r="M7" i="33"/>
  <c r="M23" i="33" s="1"/>
  <c r="F11" i="33"/>
  <c r="F24" i="33" s="1"/>
  <c r="J11" i="33"/>
  <c r="J24" i="33" s="1"/>
  <c r="AI16" i="32"/>
  <c r="T6" i="32"/>
  <c r="AJ16" i="32"/>
  <c r="S19" i="31"/>
  <c r="S8" i="31" s="1"/>
  <c r="T55" i="31"/>
  <c r="T14" i="31" s="1"/>
  <c r="AB61" i="31"/>
  <c r="AB15" i="31" s="1"/>
  <c r="AJ63" i="31"/>
  <c r="Y19" i="31"/>
  <c r="Y8" i="31" s="1"/>
  <c r="T23" i="31"/>
  <c r="T9" i="31" s="1"/>
  <c r="AC29" i="31"/>
  <c r="AC10" i="31" s="1"/>
  <c r="U35" i="31"/>
  <c r="U11" i="31" s="1"/>
  <c r="U42" i="31"/>
  <c r="U12" i="31" s="1"/>
  <c r="AA47" i="31"/>
  <c r="AA13" i="31" s="1"/>
  <c r="AD47" i="31"/>
  <c r="AD13" i="31" s="1"/>
  <c r="S55" i="31"/>
  <c r="S14" i="31" s="1"/>
  <c r="V55" i="31"/>
  <c r="V14" i="31" s="1"/>
  <c r="Y55" i="31"/>
  <c r="Y14" i="31" s="1"/>
  <c r="AI60" i="31"/>
  <c r="U61" i="31"/>
  <c r="U15" i="31" s="1"/>
  <c r="X61" i="31"/>
  <c r="X15" i="31" s="1"/>
  <c r="AA75" i="31"/>
  <c r="AD64" i="31"/>
  <c r="AD16" i="31" s="1"/>
  <c r="AI16" i="31" s="1"/>
  <c r="Q4" i="33"/>
  <c r="R4" i="33"/>
  <c r="Q6" i="33"/>
  <c r="R6" i="33"/>
  <c r="F5" i="33"/>
  <c r="F30" i="33" s="1"/>
  <c r="F7" i="33"/>
  <c r="F23" i="33" s="1"/>
  <c r="N9" i="33"/>
  <c r="N31" i="33" s="1"/>
  <c r="H11" i="33"/>
  <c r="H24" i="33" s="1"/>
  <c r="I26" i="33"/>
  <c r="O5" i="33"/>
  <c r="O30" i="33" s="1"/>
  <c r="O7" i="33"/>
  <c r="O23" i="33" s="1"/>
  <c r="R8" i="33"/>
  <c r="G9" i="33"/>
  <c r="G31" i="33" s="1"/>
  <c r="K9" i="33"/>
  <c r="K31" i="33" s="1"/>
  <c r="E11" i="33"/>
  <c r="E24" i="33" s="1"/>
  <c r="I11" i="33"/>
  <c r="I24" i="33" s="1"/>
  <c r="M11" i="33"/>
  <c r="M24" i="33" s="1"/>
  <c r="C27" i="33"/>
  <c r="G27" i="33"/>
  <c r="K27" i="33"/>
  <c r="J5" i="33"/>
  <c r="J30" i="33" s="1"/>
  <c r="N7" i="33"/>
  <c r="N23" i="33" s="1"/>
  <c r="J9" i="33"/>
  <c r="J31" i="33" s="1"/>
  <c r="P11" i="33"/>
  <c r="P24" i="33" s="1"/>
  <c r="E26" i="33"/>
  <c r="M26" i="33"/>
  <c r="D9" i="33"/>
  <c r="D31" i="33" s="1"/>
  <c r="H9" i="33"/>
  <c r="H31" i="33" s="1"/>
  <c r="L9" i="33"/>
  <c r="L31" i="33" s="1"/>
  <c r="N5" i="33"/>
  <c r="N30" i="33" s="1"/>
  <c r="J7" i="33"/>
  <c r="J23" i="33" s="1"/>
  <c r="F9" i="33"/>
  <c r="F31" i="33" s="1"/>
  <c r="L11" i="33"/>
  <c r="L24" i="33" s="1"/>
  <c r="AE8" i="31"/>
  <c r="AI8" i="31" s="1"/>
  <c r="AI19" i="31"/>
  <c r="AE9" i="31"/>
  <c r="Z6" i="31"/>
  <c r="W19" i="31"/>
  <c r="W8" i="31" s="1"/>
  <c r="W6" i="31" s="1"/>
  <c r="AI20" i="31"/>
  <c r="N67" i="31"/>
  <c r="N66" i="31"/>
  <c r="N65" i="31"/>
  <c r="N63" i="31"/>
  <c r="N62" i="31"/>
  <c r="N61" i="31" s="1"/>
  <c r="N15" i="31" s="1"/>
  <c r="N60" i="31"/>
  <c r="N59" i="31"/>
  <c r="N58" i="31"/>
  <c r="N57" i="31"/>
  <c r="N56" i="31"/>
  <c r="N54" i="31"/>
  <c r="N53" i="31"/>
  <c r="N52" i="31"/>
  <c r="N51" i="31"/>
  <c r="N50" i="31"/>
  <c r="N48" i="31"/>
  <c r="N46" i="31"/>
  <c r="N45" i="31"/>
  <c r="N44" i="31"/>
  <c r="N43" i="31"/>
  <c r="N41" i="31"/>
  <c r="N40" i="31"/>
  <c r="N39" i="31"/>
  <c r="N38" i="31"/>
  <c r="N37" i="31"/>
  <c r="N36" i="31"/>
  <c r="N34" i="31"/>
  <c r="N33" i="31"/>
  <c r="N32" i="31"/>
  <c r="N49" i="31"/>
  <c r="N27" i="31"/>
  <c r="N22" i="31"/>
  <c r="N21" i="31"/>
  <c r="N20" i="31"/>
  <c r="N19" i="31" s="1"/>
  <c r="N8" i="31" s="1"/>
  <c r="N28" i="31"/>
  <c r="R67" i="31"/>
  <c r="R66" i="31"/>
  <c r="R65" i="31"/>
  <c r="R64" i="31" s="1"/>
  <c r="R16" i="31" s="1"/>
  <c r="R63" i="31"/>
  <c r="R62" i="31"/>
  <c r="R60" i="31"/>
  <c r="R59" i="31"/>
  <c r="R58" i="31"/>
  <c r="R57" i="31"/>
  <c r="R56" i="31"/>
  <c r="R54" i="31"/>
  <c r="R53" i="31"/>
  <c r="R52" i="31"/>
  <c r="R51" i="31"/>
  <c r="R50" i="31"/>
  <c r="R48" i="31"/>
  <c r="R46" i="31"/>
  <c r="R45" i="31"/>
  <c r="R44" i="31"/>
  <c r="R43" i="31"/>
  <c r="R41" i="31"/>
  <c r="R40" i="31"/>
  <c r="R39" i="31"/>
  <c r="R38" i="31"/>
  <c r="R37" i="31"/>
  <c r="R36" i="31"/>
  <c r="R34" i="31"/>
  <c r="R33" i="31"/>
  <c r="R32" i="31"/>
  <c r="R49" i="31"/>
  <c r="R30" i="31"/>
  <c r="R31" i="31"/>
  <c r="R26" i="31"/>
  <c r="R25" i="31"/>
  <c r="R24" i="31"/>
  <c r="AH19" i="31"/>
  <c r="R21" i="31"/>
  <c r="AI22" i="31"/>
  <c r="AJ23" i="31"/>
  <c r="S23" i="31"/>
  <c r="S9" i="31" s="1"/>
  <c r="AA23" i="31"/>
  <c r="AA9" i="31" s="1"/>
  <c r="AD23" i="31"/>
  <c r="AD9" i="31" s="1"/>
  <c r="AD6" i="31" s="1"/>
  <c r="AL26" i="31"/>
  <c r="AH23" i="31"/>
  <c r="AI27" i="31"/>
  <c r="R28" i="31"/>
  <c r="AE10" i="31"/>
  <c r="AI10" i="31" s="1"/>
  <c r="AI29" i="31"/>
  <c r="S29" i="31"/>
  <c r="S10" i="31" s="1"/>
  <c r="AJ38" i="31"/>
  <c r="AF13" i="31"/>
  <c r="AJ67" i="31"/>
  <c r="AF64" i="31"/>
  <c r="AJ8" i="31"/>
  <c r="AJ9" i="31"/>
  <c r="AA69" i="31"/>
  <c r="AA7" i="31"/>
  <c r="AI25" i="31"/>
  <c r="AA29" i="31"/>
  <c r="AA10" i="31" s="1"/>
  <c r="AE11" i="31"/>
  <c r="AI11" i="31" s="1"/>
  <c r="AI35" i="31"/>
  <c r="AJ43" i="31"/>
  <c r="AF42" i="31"/>
  <c r="Q67" i="31"/>
  <c r="Q66" i="31"/>
  <c r="Q65" i="31"/>
  <c r="Q63" i="31"/>
  <c r="Q62" i="31"/>
  <c r="Q60" i="31"/>
  <c r="Q59" i="31"/>
  <c r="Q58" i="31"/>
  <c r="Q57" i="31"/>
  <c r="Q56" i="31"/>
  <c r="Q54" i="31"/>
  <c r="Q53" i="31"/>
  <c r="Q52" i="31"/>
  <c r="Q49" i="31"/>
  <c r="Q51" i="31"/>
  <c r="Q50" i="31"/>
  <c r="Q48" i="31"/>
  <c r="Q46" i="31"/>
  <c r="Q45" i="31"/>
  <c r="Q44" i="31"/>
  <c r="Q43" i="31"/>
  <c r="Q41" i="31"/>
  <c r="Q40" i="31"/>
  <c r="Q39" i="31"/>
  <c r="Q38" i="31"/>
  <c r="Q37" i="31"/>
  <c r="Q36" i="31"/>
  <c r="Q34" i="31"/>
  <c r="Q33" i="31"/>
  <c r="Q32" i="31"/>
  <c r="Q31" i="31"/>
  <c r="Q30" i="31"/>
  <c r="Q28" i="31"/>
  <c r="Q27" i="31"/>
  <c r="Q26" i="31"/>
  <c r="Q25" i="31"/>
  <c r="Q24" i="31"/>
  <c r="Q22" i="31"/>
  <c r="Q21" i="31"/>
  <c r="Q20" i="31"/>
  <c r="AJ25" i="31"/>
  <c r="AE69" i="31"/>
  <c r="Z69" i="31"/>
  <c r="AI7" i="31"/>
  <c r="AI18" i="31"/>
  <c r="AJ24" i="31"/>
  <c r="N25" i="31"/>
  <c r="X35" i="31"/>
  <c r="X11" i="31" s="1"/>
  <c r="X6" i="31" s="1"/>
  <c r="AB35" i="31"/>
  <c r="AB11" i="31" s="1"/>
  <c r="AF35" i="31"/>
  <c r="AK39" i="31"/>
  <c r="AK47" i="31"/>
  <c r="AK64" i="31"/>
  <c r="S69" i="31"/>
  <c r="AD69" i="31"/>
  <c r="AH69" i="31"/>
  <c r="AL69" i="31" s="1"/>
  <c r="AJ28" i="31"/>
  <c r="AK42" i="31"/>
  <c r="AB47" i="31"/>
  <c r="AB13" i="31" s="1"/>
  <c r="U76" i="31"/>
  <c r="U75" i="31" s="1"/>
  <c r="U18" i="31"/>
  <c r="Y76" i="31"/>
  <c r="Y75" i="31" s="1"/>
  <c r="Y18" i="31"/>
  <c r="AC76" i="31"/>
  <c r="AC75" i="31" s="1"/>
  <c r="AC18" i="31"/>
  <c r="Z75" i="31"/>
  <c r="T29" i="31"/>
  <c r="T10" i="31" s="1"/>
  <c r="AI44" i="31"/>
  <c r="AE42" i="31"/>
  <c r="AI48" i="31"/>
  <c r="AE47" i="31"/>
  <c r="AI56" i="31"/>
  <c r="AE55" i="31"/>
  <c r="O67" i="31"/>
  <c r="O66" i="31"/>
  <c r="O65" i="31"/>
  <c r="O63" i="31"/>
  <c r="O62" i="31"/>
  <c r="O61" i="31" s="1"/>
  <c r="O15" i="31" s="1"/>
  <c r="O60" i="31"/>
  <c r="O59" i="31"/>
  <c r="O58" i="31"/>
  <c r="O57" i="31"/>
  <c r="O56" i="31"/>
  <c r="O54" i="31"/>
  <c r="O53" i="31"/>
  <c r="O52" i="31"/>
  <c r="O51" i="31"/>
  <c r="O50" i="31"/>
  <c r="O49" i="31"/>
  <c r="O48" i="31"/>
  <c r="O46" i="31"/>
  <c r="O45" i="31"/>
  <c r="O44" i="31"/>
  <c r="O43" i="31"/>
  <c r="O41" i="31"/>
  <c r="O40" i="31"/>
  <c r="O36" i="31"/>
  <c r="O32" i="31"/>
  <c r="S7" i="31"/>
  <c r="S6" i="31" s="1"/>
  <c r="W69" i="31"/>
  <c r="AJ19" i="31"/>
  <c r="AJ20" i="31"/>
  <c r="AJ21" i="31"/>
  <c r="O24" i="31"/>
  <c r="O25" i="31"/>
  <c r="O26" i="31"/>
  <c r="AJ26" i="31"/>
  <c r="O31" i="31"/>
  <c r="AJ31" i="31"/>
  <c r="AF29" i="31"/>
  <c r="AJ32" i="31"/>
  <c r="O33" i="31"/>
  <c r="O39" i="31"/>
  <c r="AK43" i="31"/>
  <c r="AJ48" i="31"/>
  <c r="AK48" i="31"/>
  <c r="T69" i="31"/>
  <c r="X69" i="31"/>
  <c r="AB69" i="31"/>
  <c r="AF69" i="31"/>
  <c r="AJ69" i="31" s="1"/>
  <c r="AJ18" i="31"/>
  <c r="AK32" i="31"/>
  <c r="AK33" i="31"/>
  <c r="AK34" i="31"/>
  <c r="AK36" i="31"/>
  <c r="AK37" i="31"/>
  <c r="AK38" i="31"/>
  <c r="AK44" i="31"/>
  <c r="AI45" i="31"/>
  <c r="AK46" i="31"/>
  <c r="AK69" i="31"/>
  <c r="AK18" i="31"/>
  <c r="AK40" i="31"/>
  <c r="AI41" i="31"/>
  <c r="AL49" i="31"/>
  <c r="AH47" i="31"/>
  <c r="AJ55" i="31"/>
  <c r="T64" i="31"/>
  <c r="T16" i="31" s="1"/>
  <c r="AI65" i="31"/>
  <c r="AB64" i="31"/>
  <c r="AB16" i="31" s="1"/>
  <c r="AI49" i="31"/>
  <c r="AK51" i="31"/>
  <c r="AK55" i="31"/>
  <c r="AF61" i="31"/>
  <c r="AK63" i="31"/>
  <c r="AK67" i="31"/>
  <c r="AB75" i="31"/>
  <c r="AI53" i="31"/>
  <c r="AI57" i="31"/>
  <c r="AK61" i="31"/>
  <c r="AI64" i="31"/>
  <c r="X75" i="31"/>
  <c r="P75" i="31"/>
  <c r="P65" i="31" s="1"/>
  <c r="T75" i="31"/>
  <c r="AL9" i="32"/>
  <c r="AL12" i="32"/>
  <c r="AL13" i="32"/>
  <c r="AL14" i="32"/>
  <c r="AL15" i="32"/>
  <c r="AL16" i="32"/>
  <c r="P69" i="32"/>
  <c r="T69" i="32"/>
  <c r="X69" i="32"/>
  <c r="AB69" i="32"/>
  <c r="AF69" i="32"/>
  <c r="AJ69" i="32" s="1"/>
  <c r="AK21" i="32"/>
  <c r="AK25" i="32"/>
  <c r="AK29" i="32"/>
  <c r="AK33" i="32"/>
  <c r="AK37" i="32"/>
  <c r="AK41" i="32"/>
  <c r="AK45" i="32"/>
  <c r="AJ47" i="32"/>
  <c r="AK49" i="32"/>
  <c r="AK53" i="32"/>
  <c r="AJ55" i="32"/>
  <c r="AK57" i="32"/>
  <c r="AK61" i="32"/>
  <c r="AK65" i="32"/>
  <c r="AK11" i="32"/>
  <c r="AF10" i="32"/>
  <c r="AL69" i="32"/>
  <c r="AK19" i="32"/>
  <c r="AK23" i="32"/>
  <c r="AK27" i="32"/>
  <c r="AK31" i="32"/>
  <c r="AK35" i="32"/>
  <c r="AK39" i="32"/>
  <c r="AK43" i="32"/>
  <c r="AK47" i="32"/>
  <c r="AK51" i="32"/>
  <c r="AJ61" i="32"/>
  <c r="AK67" i="32"/>
  <c r="AK18" i="32"/>
  <c r="AL18" i="32"/>
  <c r="AB5" i="29"/>
  <c r="AF5" i="29"/>
  <c r="AD8" i="29"/>
  <c r="AF9" i="29"/>
  <c r="AB11" i="29"/>
  <c r="AF11" i="29"/>
  <c r="AB15" i="29"/>
  <c r="S55" i="29"/>
  <c r="S57" i="29"/>
  <c r="AB23" i="29"/>
  <c r="Z24" i="29"/>
  <c r="AD24" i="29"/>
  <c r="AD29" i="29"/>
  <c r="W61" i="29"/>
  <c r="D39" i="29"/>
  <c r="H39" i="29"/>
  <c r="L39" i="29"/>
  <c r="P39" i="29"/>
  <c r="T39" i="29"/>
  <c r="Y5" i="29"/>
  <c r="AC5" i="29"/>
  <c r="F40" i="29"/>
  <c r="J40" i="29"/>
  <c r="N40" i="29"/>
  <c r="R40" i="29"/>
  <c r="V40" i="29"/>
  <c r="AA6" i="29"/>
  <c r="AE6" i="29"/>
  <c r="Y7" i="29"/>
  <c r="AC7" i="29"/>
  <c r="F42" i="29"/>
  <c r="J42" i="29"/>
  <c r="N42" i="29"/>
  <c r="R42" i="29"/>
  <c r="V42" i="29"/>
  <c r="AA8" i="29"/>
  <c r="AE8" i="29"/>
  <c r="D43" i="29"/>
  <c r="H43" i="29"/>
  <c r="L43" i="29"/>
  <c r="P43" i="29"/>
  <c r="T43" i="29"/>
  <c r="Y9" i="29"/>
  <c r="AC9" i="29"/>
  <c r="F44" i="29"/>
  <c r="J44" i="29"/>
  <c r="N44" i="29"/>
  <c r="R44" i="29"/>
  <c r="V44" i="29"/>
  <c r="AA10" i="29"/>
  <c r="AE10" i="29"/>
  <c r="D45" i="29"/>
  <c r="H45" i="29"/>
  <c r="L45" i="29"/>
  <c r="P45" i="29"/>
  <c r="T45" i="29"/>
  <c r="Y11" i="29"/>
  <c r="AC11" i="29"/>
  <c r="F46" i="29"/>
  <c r="J46" i="29"/>
  <c r="R46" i="29"/>
  <c r="V46" i="29"/>
  <c r="AA12" i="29"/>
  <c r="AE12" i="29"/>
  <c r="D47" i="29"/>
  <c r="H47" i="29"/>
  <c r="L47" i="29"/>
  <c r="P47" i="29"/>
  <c r="T47" i="29"/>
  <c r="Y13" i="29"/>
  <c r="AC13" i="29"/>
  <c r="F48" i="29"/>
  <c r="J48" i="29"/>
  <c r="N48" i="29"/>
  <c r="R48" i="29"/>
  <c r="V48" i="29"/>
  <c r="AA14" i="29"/>
  <c r="AE14" i="29"/>
  <c r="D49" i="29"/>
  <c r="H49" i="29"/>
  <c r="L49" i="29"/>
  <c r="P49" i="29"/>
  <c r="T49" i="29"/>
  <c r="Y15" i="29"/>
  <c r="AC15" i="29"/>
  <c r="F54" i="29"/>
  <c r="N54" i="29"/>
  <c r="R56" i="29"/>
  <c r="R54" i="29"/>
  <c r="V56" i="29"/>
  <c r="V54" i="29"/>
  <c r="AA22" i="29"/>
  <c r="AE22" i="29"/>
  <c r="D55" i="29"/>
  <c r="H55" i="29"/>
  <c r="L55" i="29"/>
  <c r="P55" i="29"/>
  <c r="T55" i="29"/>
  <c r="T57" i="29"/>
  <c r="Y23" i="29"/>
  <c r="AC23" i="29"/>
  <c r="F56" i="29"/>
  <c r="J56" i="29"/>
  <c r="N56" i="29"/>
  <c r="R58" i="29"/>
  <c r="AA24" i="29"/>
  <c r="D57" i="29"/>
  <c r="H57" i="29"/>
  <c r="L57" i="29"/>
  <c r="P57" i="29"/>
  <c r="T59" i="29"/>
  <c r="Y25" i="29"/>
  <c r="AC25" i="29"/>
  <c r="J58" i="29"/>
  <c r="N58" i="29"/>
  <c r="R60" i="29"/>
  <c r="V60" i="29"/>
  <c r="AA26" i="29"/>
  <c r="AE26" i="29"/>
  <c r="D59" i="29"/>
  <c r="Z27" i="29"/>
  <c r="AA31" i="29"/>
  <c r="AE31" i="29"/>
  <c r="V39" i="29"/>
  <c r="Q40" i="29"/>
  <c r="W42" i="29"/>
  <c r="R43" i="29"/>
  <c r="P56" i="29"/>
  <c r="Z8" i="29"/>
  <c r="Z10" i="29"/>
  <c r="AD12" i="29"/>
  <c r="AB13" i="29"/>
  <c r="AF13" i="29"/>
  <c r="Z22" i="29"/>
  <c r="W55" i="29"/>
  <c r="W57" i="29"/>
  <c r="AF23" i="29"/>
  <c r="AF25" i="29"/>
  <c r="Z26" i="29"/>
  <c r="AD26" i="29"/>
  <c r="H41" i="29"/>
  <c r="Z5" i="29"/>
  <c r="AD5" i="29"/>
  <c r="AB6" i="29"/>
  <c r="AF6" i="29"/>
  <c r="Z7" i="29"/>
  <c r="AD7" i="29"/>
  <c r="Z9" i="29"/>
  <c r="AD9" i="29"/>
  <c r="AB10" i="29"/>
  <c r="AF10" i="29"/>
  <c r="Z11" i="29"/>
  <c r="AD11" i="29"/>
  <c r="AB12" i="29"/>
  <c r="AF12" i="29"/>
  <c r="Z13" i="29"/>
  <c r="AD13" i="29"/>
  <c r="AB14" i="29"/>
  <c r="AF14" i="29"/>
  <c r="Z15" i="29"/>
  <c r="AD15" i="29"/>
  <c r="S56" i="29"/>
  <c r="S54" i="29"/>
  <c r="W56" i="29"/>
  <c r="W54" i="29"/>
  <c r="AB22" i="29"/>
  <c r="AF22" i="29"/>
  <c r="Z23" i="29"/>
  <c r="AD23" i="29"/>
  <c r="AB24" i="29"/>
  <c r="AF24" i="29"/>
  <c r="Z25" i="29"/>
  <c r="AD25" i="29"/>
  <c r="AB26" i="29"/>
  <c r="AF26" i="29"/>
  <c r="AB27" i="29"/>
  <c r="U40" i="29"/>
  <c r="V43" i="29"/>
  <c r="L60" i="29"/>
  <c r="AB7" i="29"/>
  <c r="AF7" i="29"/>
  <c r="AB9" i="29"/>
  <c r="AD10" i="29"/>
  <c r="Z12" i="29"/>
  <c r="Z14" i="29"/>
  <c r="AD14" i="29"/>
  <c r="AF15" i="29"/>
  <c r="U54" i="29"/>
  <c r="U56" i="29"/>
  <c r="AB25" i="29"/>
  <c r="V58" i="29"/>
  <c r="D40" i="29"/>
  <c r="H40" i="29"/>
  <c r="L40" i="29"/>
  <c r="P40" i="29"/>
  <c r="T40" i="29"/>
  <c r="Y6" i="29"/>
  <c r="AC6" i="29"/>
  <c r="F41" i="29"/>
  <c r="J41" i="29"/>
  <c r="N41" i="29"/>
  <c r="R41" i="29"/>
  <c r="V41" i="29"/>
  <c r="AA7" i="29"/>
  <c r="AE7" i="29"/>
  <c r="D42" i="29"/>
  <c r="H42" i="29"/>
  <c r="L42" i="29"/>
  <c r="P42" i="29"/>
  <c r="T42" i="29"/>
  <c r="Y8" i="29"/>
  <c r="AC8" i="29"/>
  <c r="D44" i="29"/>
  <c r="H44" i="29"/>
  <c r="L44" i="29"/>
  <c r="P44" i="29"/>
  <c r="T44" i="29"/>
  <c r="Y10" i="29"/>
  <c r="AC10" i="29"/>
  <c r="F45" i="29"/>
  <c r="J45" i="29"/>
  <c r="N45" i="29"/>
  <c r="R45" i="29"/>
  <c r="V45" i="29"/>
  <c r="AA11" i="29"/>
  <c r="AE11" i="29"/>
  <c r="D46" i="29"/>
  <c r="H46" i="29"/>
  <c r="L46" i="29"/>
  <c r="P46" i="29"/>
  <c r="T46" i="29"/>
  <c r="Y12" i="29"/>
  <c r="AC12" i="29"/>
  <c r="F47" i="29"/>
  <c r="J47" i="29"/>
  <c r="N47" i="29"/>
  <c r="R47" i="29"/>
  <c r="V47" i="29"/>
  <c r="AA13" i="29"/>
  <c r="AE13" i="29"/>
  <c r="H48" i="29"/>
  <c r="L48" i="29"/>
  <c r="P48" i="29"/>
  <c r="Y14" i="29"/>
  <c r="F49" i="29"/>
  <c r="J49" i="29"/>
  <c r="N49" i="29"/>
  <c r="R49" i="29"/>
  <c r="V49" i="29"/>
  <c r="AA15" i="29"/>
  <c r="AE15" i="29"/>
  <c r="D54" i="29"/>
  <c r="H54" i="29"/>
  <c r="L54" i="29"/>
  <c r="P54" i="29"/>
  <c r="T54" i="29"/>
  <c r="T56" i="29"/>
  <c r="Y22" i="29"/>
  <c r="AC22" i="29"/>
  <c r="F55" i="29"/>
  <c r="J55" i="29"/>
  <c r="N55" i="29"/>
  <c r="R57" i="29"/>
  <c r="R55" i="29"/>
  <c r="V57" i="29"/>
  <c r="V55" i="29"/>
  <c r="AA23" i="29"/>
  <c r="AE23" i="29"/>
  <c r="D56" i="29"/>
  <c r="H56" i="29"/>
  <c r="L56" i="29"/>
  <c r="T58" i="29"/>
  <c r="AC24" i="29"/>
  <c r="F57" i="29"/>
  <c r="J57" i="29"/>
  <c r="N57" i="29"/>
  <c r="R59" i="29"/>
  <c r="V59" i="29"/>
  <c r="AA25" i="29"/>
  <c r="AE25" i="29"/>
  <c r="D58" i="29"/>
  <c r="H58" i="29"/>
  <c r="L58" i="29"/>
  <c r="P58" i="29"/>
  <c r="T60" i="29"/>
  <c r="Y26" i="29"/>
  <c r="AC26" i="29"/>
  <c r="F59" i="29"/>
  <c r="AD27" i="29"/>
  <c r="D60" i="29"/>
  <c r="H60" i="29"/>
  <c r="P60" i="29"/>
  <c r="AB28" i="29"/>
  <c r="Z29" i="29"/>
  <c r="Z31" i="29"/>
  <c r="H64" i="29"/>
  <c r="J59" i="29"/>
  <c r="N59" i="29"/>
  <c r="R61" i="29"/>
  <c r="V61" i="29"/>
  <c r="AA27" i="29"/>
  <c r="AE27" i="29"/>
  <c r="T62" i="29"/>
  <c r="Y28" i="29"/>
  <c r="AC28" i="29"/>
  <c r="F61" i="29"/>
  <c r="J61" i="29"/>
  <c r="N61" i="29"/>
  <c r="R63" i="29"/>
  <c r="V63" i="29"/>
  <c r="AA29" i="29"/>
  <c r="AE29" i="29"/>
  <c r="D62" i="29"/>
  <c r="H62" i="29"/>
  <c r="L62" i="29"/>
  <c r="P62" i="29"/>
  <c r="Y30" i="29"/>
  <c r="AC30" i="29"/>
  <c r="F63" i="29"/>
  <c r="J63" i="29"/>
  <c r="N63" i="29"/>
  <c r="Y32" i="29"/>
  <c r="V62" i="29"/>
  <c r="Z28" i="29"/>
  <c r="AD28" i="29"/>
  <c r="AB29" i="29"/>
  <c r="AF29" i="29"/>
  <c r="Z30" i="29"/>
  <c r="AD30" i="29"/>
  <c r="Z32" i="29"/>
  <c r="H59" i="29"/>
  <c r="L59" i="29"/>
  <c r="P59" i="29"/>
  <c r="T61" i="29"/>
  <c r="Y27" i="29"/>
  <c r="AC27" i="29"/>
  <c r="F60" i="29"/>
  <c r="J60" i="29"/>
  <c r="N60" i="29"/>
  <c r="D61" i="29"/>
  <c r="H61" i="29"/>
  <c r="L61" i="29"/>
  <c r="P61" i="29"/>
  <c r="T63" i="29"/>
  <c r="Y29" i="29"/>
  <c r="AC29" i="29"/>
  <c r="R64" i="29"/>
  <c r="V64" i="29"/>
  <c r="AA30" i="29"/>
  <c r="AE30" i="29"/>
  <c r="D63" i="29"/>
  <c r="H63" i="29"/>
  <c r="L63" i="29"/>
  <c r="P63" i="29"/>
  <c r="Y31" i="29"/>
  <c r="F64" i="29"/>
  <c r="J64" i="29"/>
  <c r="N64" i="29"/>
  <c r="F221" i="30"/>
  <c r="J221" i="30"/>
  <c r="N221" i="30"/>
  <c r="E222" i="30"/>
  <c r="I222" i="30"/>
  <c r="M222" i="30"/>
  <c r="D223" i="30"/>
  <c r="H223" i="30"/>
  <c r="L223" i="30"/>
  <c r="C224" i="30"/>
  <c r="G224" i="30"/>
  <c r="K224" i="30"/>
  <c r="O224" i="30"/>
  <c r="F225" i="30"/>
  <c r="J225" i="30"/>
  <c r="N225" i="30"/>
  <c r="N226" i="30"/>
  <c r="O221" i="30"/>
  <c r="C221" i="30"/>
  <c r="G221" i="30"/>
  <c r="K221" i="30"/>
  <c r="F222" i="30"/>
  <c r="J222" i="30"/>
  <c r="N222" i="30"/>
  <c r="E223" i="30"/>
  <c r="I223" i="30"/>
  <c r="M223" i="30"/>
  <c r="D224" i="30"/>
  <c r="L224" i="30"/>
  <c r="C225" i="30"/>
  <c r="G225" i="30"/>
  <c r="K225" i="30"/>
  <c r="O225" i="30"/>
  <c r="F226" i="30"/>
  <c r="I227" i="30"/>
  <c r="D228" i="30"/>
  <c r="L228" i="30"/>
  <c r="J230" i="30"/>
  <c r="E231" i="30"/>
  <c r="D52" i="30"/>
  <c r="H52" i="30"/>
  <c r="L52" i="30"/>
  <c r="C53" i="30"/>
  <c r="G53" i="30"/>
  <c r="K53" i="30"/>
  <c r="O53" i="30"/>
  <c r="F54" i="30"/>
  <c r="J54" i="30"/>
  <c r="N54" i="30"/>
  <c r="E55" i="30"/>
  <c r="I55" i="30"/>
  <c r="M55" i="30"/>
  <c r="D56" i="30"/>
  <c r="H56" i="30"/>
  <c r="L56" i="30"/>
  <c r="C57" i="30"/>
  <c r="K52" i="30"/>
  <c r="N53" i="30"/>
  <c r="D55" i="30"/>
  <c r="G56" i="30"/>
  <c r="G229" i="30"/>
  <c r="E226" i="30"/>
  <c r="I226" i="30"/>
  <c r="M226" i="30"/>
  <c r="D227" i="30"/>
  <c r="H227" i="30"/>
  <c r="L227" i="30"/>
  <c r="C228" i="30"/>
  <c r="G228" i="30"/>
  <c r="K228" i="30"/>
  <c r="O228" i="30"/>
  <c r="F229" i="30"/>
  <c r="J229" i="30"/>
  <c r="N229" i="30"/>
  <c r="E230" i="30"/>
  <c r="I230" i="30"/>
  <c r="M230" i="30"/>
  <c r="D231" i="30"/>
  <c r="H231" i="30"/>
  <c r="L231" i="30"/>
  <c r="C84" i="30"/>
  <c r="G84" i="30"/>
  <c r="K84" i="30"/>
  <c r="O84" i="30"/>
  <c r="F85" i="30"/>
  <c r="J85" i="30"/>
  <c r="N85" i="30"/>
  <c r="E86" i="30"/>
  <c r="I86" i="30"/>
  <c r="M86" i="30"/>
  <c r="D87" i="30"/>
  <c r="H87" i="30"/>
  <c r="L87" i="30"/>
  <c r="C88" i="30"/>
  <c r="G88" i="30"/>
  <c r="K88" i="30"/>
  <c r="O88" i="30"/>
  <c r="F89" i="30"/>
  <c r="J89" i="30"/>
  <c r="N89" i="30"/>
  <c r="E90" i="30"/>
  <c r="I90" i="30"/>
  <c r="M90" i="30"/>
  <c r="I84" i="30"/>
  <c r="L85" i="30"/>
  <c r="O86" i="30"/>
  <c r="E88" i="30"/>
  <c r="H89" i="30"/>
  <c r="K90" i="30"/>
  <c r="O229" i="30"/>
  <c r="J226" i="30"/>
  <c r="E227" i="30"/>
  <c r="M227" i="30"/>
  <c r="H228" i="30"/>
  <c r="C229" i="30"/>
  <c r="K229" i="30"/>
  <c r="F230" i="30"/>
  <c r="N230" i="30"/>
  <c r="I231" i="30"/>
  <c r="M231" i="30"/>
  <c r="E59" i="30"/>
  <c r="I59" i="30"/>
  <c r="M59" i="30"/>
  <c r="D60" i="30"/>
  <c r="H60" i="30"/>
  <c r="L60" i="30"/>
  <c r="C61" i="30"/>
  <c r="G61" i="30"/>
  <c r="K61" i="30"/>
  <c r="O61" i="30"/>
  <c r="F62" i="30"/>
  <c r="J62" i="30"/>
  <c r="N62" i="30"/>
  <c r="M52" i="30"/>
  <c r="D53" i="30"/>
  <c r="C54" i="30"/>
  <c r="G54" i="30"/>
  <c r="F55" i="30"/>
  <c r="J55" i="30"/>
  <c r="I56" i="30"/>
  <c r="M56" i="30"/>
  <c r="L57" i="30"/>
  <c r="C58" i="30"/>
  <c r="E62" i="30"/>
  <c r="D84" i="30"/>
  <c r="H84" i="30"/>
  <c r="L84" i="30"/>
  <c r="C85" i="30"/>
  <c r="G85" i="30"/>
  <c r="K85" i="30"/>
  <c r="O85" i="30"/>
  <c r="F86" i="30"/>
  <c r="J86" i="30"/>
  <c r="N86" i="30"/>
  <c r="E87" i="30"/>
  <c r="I87" i="30"/>
  <c r="M87" i="30"/>
  <c r="D88" i="30"/>
  <c r="H88" i="30"/>
  <c r="L88" i="30"/>
  <c r="C89" i="30"/>
  <c r="G89" i="30"/>
  <c r="K89" i="30"/>
  <c r="O89" i="30"/>
  <c r="F90" i="30"/>
  <c r="J90" i="30"/>
  <c r="N90" i="30"/>
  <c r="E91" i="30"/>
  <c r="I91" i="30"/>
  <c r="M91" i="30"/>
  <c r="D92" i="30"/>
  <c r="H92" i="30"/>
  <c r="L92" i="30"/>
  <c r="C93" i="30"/>
  <c r="G93" i="30"/>
  <c r="K93" i="30"/>
  <c r="O93" i="30"/>
  <c r="F94" i="30"/>
  <c r="J94" i="30"/>
  <c r="N94" i="30"/>
  <c r="G226" i="30"/>
  <c r="K226" i="30"/>
  <c r="O226" i="30"/>
  <c r="F227" i="30"/>
  <c r="J227" i="30"/>
  <c r="N227" i="30"/>
  <c r="E228" i="30"/>
  <c r="I228" i="30"/>
  <c r="M228" i="30"/>
  <c r="D229" i="30"/>
  <c r="H229" i="30"/>
  <c r="L229" i="30"/>
  <c r="C230" i="30"/>
  <c r="G230" i="30"/>
  <c r="K230" i="30"/>
  <c r="O230" i="30"/>
  <c r="F231" i="30"/>
  <c r="J231" i="30"/>
  <c r="N231" i="30"/>
  <c r="O58" i="30"/>
  <c r="F59" i="30"/>
  <c r="J59" i="30"/>
  <c r="N59" i="30"/>
  <c r="E60" i="30"/>
  <c r="I60" i="30"/>
  <c r="M60" i="30"/>
  <c r="D61" i="30"/>
  <c r="H61" i="30"/>
  <c r="L61" i="30"/>
  <c r="C62" i="30"/>
  <c r="G62" i="30"/>
  <c r="K62" i="30"/>
  <c r="O62" i="30"/>
  <c r="F91" i="30"/>
  <c r="N91" i="30"/>
  <c r="I92" i="30"/>
  <c r="D93" i="30"/>
  <c r="L93" i="30"/>
  <c r="G94" i="30"/>
  <c r="O94" i="30"/>
  <c r="J91" i="30"/>
  <c r="C94" i="30"/>
  <c r="C91" i="30"/>
  <c r="G91" i="30"/>
  <c r="K91" i="30"/>
  <c r="O91" i="30"/>
  <c r="F92" i="30"/>
  <c r="J92" i="30"/>
  <c r="N92" i="30"/>
  <c r="E93" i="30"/>
  <c r="I93" i="30"/>
  <c r="M93" i="30"/>
  <c r="D94" i="30"/>
  <c r="H94" i="30"/>
  <c r="L94" i="30"/>
  <c r="D91" i="30"/>
  <c r="H91" i="30"/>
  <c r="L91" i="30"/>
  <c r="C92" i="30"/>
  <c r="G92" i="30"/>
  <c r="K92" i="30"/>
  <c r="O92" i="30"/>
  <c r="F93" i="30"/>
  <c r="J93" i="30"/>
  <c r="N93" i="30"/>
  <c r="E94" i="30"/>
  <c r="I94" i="30"/>
  <c r="M94" i="30"/>
  <c r="P41" i="31" l="1"/>
  <c r="P43" i="31"/>
  <c r="P67" i="31"/>
  <c r="P62" i="31"/>
  <c r="P57" i="31"/>
  <c r="P24" i="31"/>
  <c r="P36" i="31"/>
  <c r="AI23" i="31"/>
  <c r="R22" i="31"/>
  <c r="R20" i="31"/>
  <c r="R19" i="31" s="1"/>
  <c r="R8" i="31" s="1"/>
  <c r="R27" i="31"/>
  <c r="P28" i="31"/>
  <c r="P66" i="31"/>
  <c r="AI9" i="31"/>
  <c r="N31" i="31"/>
  <c r="N30" i="31"/>
  <c r="N29" i="31" s="1"/>
  <c r="N10" i="31" s="1"/>
  <c r="N26" i="31"/>
  <c r="N24" i="31"/>
  <c r="N23" i="31" s="1"/>
  <c r="N9" i="31" s="1"/>
  <c r="AK8" i="31"/>
  <c r="AG6" i="31"/>
  <c r="O29" i="31"/>
  <c r="O10" i="31" s="1"/>
  <c r="P34" i="31"/>
  <c r="P54" i="31"/>
  <c r="P64" i="31"/>
  <c r="P16" i="31" s="1"/>
  <c r="Q55" i="31"/>
  <c r="Q14" i="31" s="1"/>
  <c r="R29" i="31"/>
  <c r="R10" i="31" s="1"/>
  <c r="N35" i="31"/>
  <c r="N11" i="31" s="1"/>
  <c r="N55" i="31"/>
  <c r="N14" i="31" s="1"/>
  <c r="Q61" i="31"/>
  <c r="Q15" i="31" s="1"/>
  <c r="O55" i="31"/>
  <c r="O14" i="31" s="1"/>
  <c r="R61" i="31"/>
  <c r="R15" i="31" s="1"/>
  <c r="AI47" i="31"/>
  <c r="AE13" i="31"/>
  <c r="AI13" i="31" s="1"/>
  <c r="Y69" i="31"/>
  <c r="Y7" i="31"/>
  <c r="Y6" i="31" s="1"/>
  <c r="AJ35" i="31"/>
  <c r="AF11" i="31"/>
  <c r="AJ29" i="31"/>
  <c r="AF10" i="31"/>
  <c r="O42" i="31"/>
  <c r="O12" i="31" s="1"/>
  <c r="AB6" i="31"/>
  <c r="Q23" i="31"/>
  <c r="Q9" i="31" s="1"/>
  <c r="Q42" i="31"/>
  <c r="Q12" i="31" s="1"/>
  <c r="P25" i="31"/>
  <c r="P37" i="31"/>
  <c r="P44" i="31"/>
  <c r="P58" i="31"/>
  <c r="AH9" i="31"/>
  <c r="AL9" i="31" s="1"/>
  <c r="AL23" i="31"/>
  <c r="R35" i="31"/>
  <c r="R11" i="31" s="1"/>
  <c r="AF15" i="31"/>
  <c r="AJ61" i="31"/>
  <c r="AL47" i="31"/>
  <c r="AH13" i="31"/>
  <c r="AL13" i="31" s="1"/>
  <c r="AK35" i="31"/>
  <c r="O35" i="31"/>
  <c r="O11" i="31" s="1"/>
  <c r="AI55" i="31"/>
  <c r="AE14" i="31"/>
  <c r="AI42" i="31"/>
  <c r="AE12" i="31"/>
  <c r="AI12" i="31" s="1"/>
  <c r="AC69" i="31"/>
  <c r="AC7" i="31"/>
  <c r="AC6" i="31" s="1"/>
  <c r="U69" i="31"/>
  <c r="U7" i="31"/>
  <c r="U6" i="31" s="1"/>
  <c r="AI69" i="31"/>
  <c r="Q19" i="31"/>
  <c r="Q8" i="31" s="1"/>
  <c r="Q29" i="31"/>
  <c r="Q10" i="31" s="1"/>
  <c r="AJ42" i="31"/>
  <c r="AF12" i="31"/>
  <c r="AA6" i="31"/>
  <c r="P40" i="31"/>
  <c r="P21" i="31"/>
  <c r="P26" i="31"/>
  <c r="P31" i="31"/>
  <c r="P38" i="31"/>
  <c r="P48" i="31"/>
  <c r="P50" i="31"/>
  <c r="P60" i="31"/>
  <c r="P63" i="31"/>
  <c r="P61" i="31" s="1"/>
  <c r="P15" i="31" s="1"/>
  <c r="P56" i="31"/>
  <c r="AJ47" i="31"/>
  <c r="N42" i="31"/>
  <c r="N12" i="31" s="1"/>
  <c r="N47" i="31"/>
  <c r="N13" i="31" s="1"/>
  <c r="T6" i="31"/>
  <c r="O47" i="31"/>
  <c r="O13" i="31" s="1"/>
  <c r="P53" i="31"/>
  <c r="Q47" i="31"/>
  <c r="Q13" i="31" s="1"/>
  <c r="P20" i="31"/>
  <c r="P30" i="31"/>
  <c r="P46" i="31"/>
  <c r="P51" i="31"/>
  <c r="P52" i="31"/>
  <c r="AJ13" i="31"/>
  <c r="AL19" i="31"/>
  <c r="AH8" i="31"/>
  <c r="R55" i="31"/>
  <c r="R14" i="31" s="1"/>
  <c r="O23" i="31"/>
  <c r="O9" i="31" s="1"/>
  <c r="O64" i="31"/>
  <c r="O16" i="31" s="1"/>
  <c r="AK29" i="31"/>
  <c r="AE6" i="31"/>
  <c r="Q35" i="31"/>
  <c r="Q11" i="31" s="1"/>
  <c r="Q64" i="31"/>
  <c r="Q16" i="31" s="1"/>
  <c r="P45" i="31"/>
  <c r="P22" i="31"/>
  <c r="P27" i="31"/>
  <c r="P23" i="31" s="1"/>
  <c r="P9" i="31" s="1"/>
  <c r="P33" i="31"/>
  <c r="P39" i="31"/>
  <c r="P32" i="31"/>
  <c r="P59" i="31"/>
  <c r="P49" i="31"/>
  <c r="AJ64" i="31"/>
  <c r="AF16" i="31"/>
  <c r="R23" i="31"/>
  <c r="R9" i="31" s="1"/>
  <c r="R42" i="31"/>
  <c r="R12" i="31" s="1"/>
  <c r="R47" i="31"/>
  <c r="R13" i="31" s="1"/>
  <c r="N64" i="31"/>
  <c r="N16" i="31" s="1"/>
  <c r="AK13" i="31"/>
  <c r="AF6" i="32"/>
  <c r="AK10" i="32"/>
  <c r="AJ10" i="32"/>
  <c r="AK69" i="32"/>
  <c r="N18" i="31" l="1"/>
  <c r="P42" i="31"/>
  <c r="P12" i="31" s="1"/>
  <c r="R18" i="31"/>
  <c r="R7" i="31" s="1"/>
  <c r="R6" i="31" s="1"/>
  <c r="O18" i="31"/>
  <c r="P29" i="31"/>
  <c r="P10" i="31" s="1"/>
  <c r="P35" i="31"/>
  <c r="P11" i="31" s="1"/>
  <c r="R69" i="31"/>
  <c r="N69" i="31"/>
  <c r="N7" i="31"/>
  <c r="N6" i="31" s="1"/>
  <c r="AJ12" i="31"/>
  <c r="AK12" i="31"/>
  <c r="AJ16" i="31"/>
  <c r="AK16" i="31"/>
  <c r="AI6" i="31"/>
  <c r="P19" i="31"/>
  <c r="P8" i="31" s="1"/>
  <c r="P55" i="31"/>
  <c r="P14" i="31" s="1"/>
  <c r="P47" i="31"/>
  <c r="P13" i="31" s="1"/>
  <c r="AJ11" i="31"/>
  <c r="AK11" i="31"/>
  <c r="O7" i="31"/>
  <c r="O6" i="31" s="1"/>
  <c r="O69" i="31"/>
  <c r="AH6" i="31"/>
  <c r="AL6" i="31" s="1"/>
  <c r="AL8" i="31"/>
  <c r="AJ15" i="31"/>
  <c r="AK15" i="31"/>
  <c r="AJ10" i="31"/>
  <c r="AF6" i="31"/>
  <c r="AK10" i="31"/>
  <c r="Q18" i="31"/>
  <c r="AI14" i="31"/>
  <c r="AJ14" i="31"/>
  <c r="AJ6" i="32"/>
  <c r="AK6" i="32"/>
  <c r="AJ6" i="31" l="1"/>
  <c r="AK6" i="31"/>
  <c r="P18" i="31"/>
  <c r="Q69" i="31"/>
  <c r="Q7" i="31"/>
  <c r="Q6" i="31" s="1"/>
  <c r="P69" i="31" l="1"/>
  <c r="P7" i="31"/>
  <c r="P6" i="31" s="1"/>
</calcChain>
</file>

<file path=xl/sharedStrings.xml><?xml version="1.0" encoding="utf-8"?>
<sst xmlns="http://schemas.openxmlformats.org/spreadsheetml/2006/main" count="1588" uniqueCount="357">
  <si>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</si>
  <si>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</si>
  <si>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</si>
  <si>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</si>
  <si>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</si>
  <si>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</si>
  <si>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</si>
  <si>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</si>
  <si>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</si>
  <si>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</si>
  <si>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</si>
  <si>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</si>
  <si>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</si>
  <si>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</si>
  <si>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</si>
  <si>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</si>
  <si>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</si>
  <si>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</si>
  <si>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</si>
  <si>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</si>
  <si>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</si>
  <si>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</si>
  <si>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</si>
  <si>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</si>
  <si>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</si>
  <si>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</si>
  <si>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</si>
  <si>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</si>
  <si>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</si>
  <si>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</si>
  <si>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</si>
  <si>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</si>
  <si>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</si>
  <si>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</si>
  <si>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</si>
  <si>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</si>
  <si>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</si>
  <si>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</si>
  <si>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</si>
  <si>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</si>
  <si>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</si>
  <si>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</si>
  <si>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</si>
  <si>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</si>
  <si>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</si>
  <si>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</si>
  <si>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</si>
  <si>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</si>
  <si>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</si>
  <si>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</si>
  <si>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</si>
  <si>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</si>
  <si>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</si>
  <si>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</si>
  <si>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</si>
  <si>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</si>
  <si>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</si>
  <si>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</si>
  <si>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</si>
  <si>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</si>
  <si>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市町内総生産（支出側名目：平成23年基準）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</si>
  <si>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 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</si>
  <si>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</si>
  <si>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</si>
  <si>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表</t>
    <rPh sb="0" eb="1">
      <t>ヒョウ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</si>
  <si>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</si>
  <si>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</si>
  <si>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平成19年度</t>
    <rPh sb="0" eb="2">
      <t>ヘイセイ</t>
    </rPh>
    <rPh sb="4" eb="6">
      <t>ネンド</t>
    </rPh>
    <phoneticPr fontId="21"/>
  </si>
  <si>
    <t>平成20年度</t>
    <rPh sb="0" eb="2">
      <t>ヘイセイ</t>
    </rPh>
    <rPh sb="4" eb="6">
      <t>ネンド</t>
    </rPh>
    <phoneticPr fontId="21"/>
  </si>
  <si>
    <t>平成21年度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</si>
  <si>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</si>
  <si>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</si>
  <si>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</si>
  <si>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</si>
  <si>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</si>
  <si>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</si>
  <si>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</si>
  <si>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</si>
  <si>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</si>
  <si>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2007年度</t>
    <rPh sb="4" eb="6">
      <t>ネンド</t>
    </rPh>
    <phoneticPr fontId="21"/>
  </si>
  <si>
    <t>2008年度</t>
    <rPh sb="4" eb="6">
      <t>ネンド</t>
    </rPh>
    <phoneticPr fontId="21"/>
  </si>
  <si>
    <t>2009年度</t>
    <rPh sb="4" eb="6">
      <t>ネンド</t>
    </rPh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</si>
  <si>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</si>
  <si>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</si>
  <si>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</si>
  <si>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</si>
  <si>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</si>
  <si>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</si>
  <si>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</si>
  <si>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</si>
  <si>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</si>
  <si>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</si>
  <si>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</si>
  <si>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H23年基準</t>
    <rPh sb="3" eb="4">
      <t>ネン</t>
    </rPh>
    <rPh sb="4" eb="6">
      <t>キジュン</t>
    </rPh>
    <phoneticPr fontId="17"/>
  </si>
  <si>
    <t>実質GDP</t>
    <rPh sb="0" eb="2">
      <t>ジッシツ</t>
    </rPh>
    <phoneticPr fontId="21"/>
  </si>
  <si>
    <t>H23連鎖</t>
    <rPh sb="3" eb="5">
      <t>レンサ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</si>
  <si>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</si>
  <si>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</si>
  <si>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</si>
  <si>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</si>
  <si>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H23基準</t>
    <rPh sb="3" eb="5">
      <t>キジュン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</si>
  <si>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</si>
  <si>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</si>
  <si>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</si>
  <si>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</si>
  <si>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</si>
  <si>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平成23</t>
    <rPh sb="0" eb="2">
      <t>ヘイセイ</t>
    </rPh>
    <phoneticPr fontId="17"/>
  </si>
  <si>
    <t>兵庫県(H23基準）</t>
    <rPh sb="0" eb="3">
      <t>ヒョウゴケン</t>
    </rPh>
    <rPh sb="7" eb="9">
      <t>キジュン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</si>
  <si>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</si>
  <si>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</si>
  <si>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</si>
  <si>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</si>
  <si>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</si>
  <si>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</si>
  <si>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</si>
  <si>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</si>
  <si>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</si>
  <si>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</si>
  <si>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</si>
  <si>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</si>
  <si>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</si>
  <si>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</si>
  <si>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</si>
  <si>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</si>
  <si>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</si>
  <si>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</si>
  <si>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</si>
  <si>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</si>
  <si>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</si>
  <si>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</si>
  <si>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</si>
  <si>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</si>
  <si>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</si>
  <si>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</si>
  <si>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</si>
  <si>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</si>
  <si>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</si>
  <si>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</si>
  <si>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</si>
  <si>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</si>
  <si>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</si>
  <si>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</si>
  <si>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</si>
  <si>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</si>
  <si>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</si>
  <si>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</si>
  <si>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</si>
  <si>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</si>
  <si>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</si>
  <si>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</si>
  <si>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</si>
  <si>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</si>
  <si>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</si>
  <si>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</si>
  <si>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</si>
  <si>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</si>
  <si>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</si>
  <si>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</si>
  <si>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</si>
  <si>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</si>
  <si>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</si>
  <si>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平成27年国勢調査・県推計人口</t>
    <rPh sb="0" eb="2">
      <t>ヘイセイ</t>
    </rPh>
    <rPh sb="4" eb="5">
      <t>ネン</t>
    </rPh>
    <rPh sb="5" eb="7">
      <t>コクセイ</t>
    </rPh>
    <rPh sb="7" eb="9">
      <t>チョウサ</t>
    </rPh>
    <rPh sb="10" eb="11">
      <t>ケン</t>
    </rPh>
    <rPh sb="11" eb="13">
      <t>スイケイ</t>
    </rPh>
    <rPh sb="13" eb="15">
      <t>ジンコウ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</si>
  <si>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</si>
  <si>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</si>
  <si>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</si>
  <si>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</si>
  <si>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</si>
  <si>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</si>
  <si>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</si>
  <si>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</si>
  <si>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</si>
  <si>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</si>
  <si>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</si>
  <si>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</si>
  <si>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</si>
  <si>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</si>
  <si>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</si>
  <si>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</si>
  <si>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</si>
  <si>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</si>
  <si>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</si>
  <si>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</si>
  <si>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</si>
  <si>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</si>
  <si>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</si>
  <si>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</si>
  <si>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</si>
  <si>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</si>
  <si>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</si>
  <si>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</si>
  <si>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</si>
  <si>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</si>
  <si>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</si>
  <si>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市町民経済計算（速報）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ソクホウ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</si>
  <si>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</si>
  <si>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</si>
  <si>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</si>
  <si>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</si>
  <si>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</si>
  <si>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</si>
  <si>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</si>
  <si>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</si>
  <si>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</si>
  <si>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</si>
  <si>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</si>
  <si>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</si>
  <si>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</si>
  <si>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</si>
  <si>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</si>
  <si>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</si>
  <si>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</si>
  <si>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</si>
  <si>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</si>
  <si>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 xml:space="preserve"> </t>
    <phoneticPr fontId="1"/>
  </si>
  <si>
    <t>平成29年度速報</t>
    <rPh sb="0" eb="2">
      <t>ヘイセイ</t>
    </rPh>
    <rPh sb="4" eb="6">
      <t>ネンド</t>
    </rPh>
    <rPh sb="6" eb="8">
      <t>ソクホウ</t>
    </rPh>
    <phoneticPr fontId="17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</si>
  <si>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</si>
  <si>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</si>
  <si>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</si>
  <si>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</si>
  <si>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</si>
  <si>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表1 　平成30年度市町内総生産（支出側名目：平成23年基準）試算値</t>
    <rPh sb="0" eb="1">
      <t>ヒョウ</t>
    </rPh>
    <rPh sb="4" eb="6">
      <t>ヘイセイ</t>
    </rPh>
    <rPh sb="8" eb="10">
      <t>ネンド</t>
    </rPh>
    <rPh sb="10" eb="13">
      <t>シチョウナイ</t>
    </rPh>
    <rPh sb="13" eb="16">
      <t>ソウセイサン</t>
    </rPh>
    <rPh sb="17" eb="19">
      <t>シシュツ</t>
    </rPh>
    <rPh sb="19" eb="20">
      <t>ガワ</t>
    </rPh>
    <rPh sb="20" eb="22">
      <t>メイモク</t>
    </rPh>
    <rPh sb="23" eb="25">
      <t>ヘイセイ</t>
    </rPh>
    <rPh sb="27" eb="28">
      <t>ネン</t>
    </rPh>
    <rPh sb="28" eb="30">
      <t>キジュン</t>
    </rPh>
    <rPh sb="31" eb="34">
      <t>シサンチ</t>
    </rPh>
    <phoneticPr fontId="17"/>
  </si>
  <si>
    <t>表3 　令和2年度市町内総生産（支出側名目：平成23年基準）試算値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</si>
  <si>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令和2年度</t>
    <rPh sb="0" eb="2">
      <t>レイワ</t>
    </rPh>
    <rPh sb="3" eb="5">
      <t>ネンド</t>
    </rPh>
    <phoneticPr fontId="17"/>
  </si>
  <si>
    <t>増減率（％）</t>
    <rPh sb="0" eb="3">
      <t>ゾウゲンリツ</t>
    </rPh>
    <phoneticPr fontId="17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</si>
  <si>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</si>
  <si>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</si>
  <si>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</si>
  <si>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</si>
  <si>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</si>
  <si>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</si>
  <si>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</si>
  <si>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</si>
  <si>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</si>
  <si>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</si>
  <si>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</si>
  <si>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</si>
  <si>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</si>
  <si>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</si>
  <si>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</si>
  <si>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</si>
  <si>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</si>
  <si>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</si>
  <si>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</si>
  <si>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</si>
  <si>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</si>
  <si>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</si>
  <si>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</si>
  <si>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</si>
  <si>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</si>
  <si>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</si>
  <si>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</si>
  <si>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</si>
  <si>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</si>
  <si>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</si>
  <si>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市町内総生産（実質：平成23年連鎖価格）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</si>
  <si>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>H30/H29</t>
    <phoneticPr fontId="17"/>
  </si>
  <si>
    <t>H31/H30</t>
    <phoneticPr fontId="17"/>
  </si>
  <si>
    <t>R2/H31</t>
    <phoneticPr fontId="17"/>
  </si>
  <si>
    <t xml:space="preserve">  </t>
    <phoneticPr fontId="17"/>
  </si>
  <si>
    <t xml:space="preserve"> </t>
    <phoneticPr fontId="17"/>
  </si>
  <si>
    <t>市町内総生産（支出側：名目、平成23年基準）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</si>
  <si>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 xml:space="preserve"> </t>
  </si>
  <si>
    <t xml:space="preserve"> </t>
    <phoneticPr fontId="1"/>
  </si>
  <si>
    <t>平成30年度市町別決算</t>
    <rPh sb="0" eb="2">
      <t>ヘイセイ</t>
    </rPh>
    <rPh sb="4" eb="6">
      <t>ネンド</t>
    </rPh>
    <rPh sb="6" eb="8">
      <t>シチョウ</t>
    </rPh>
    <rPh sb="8" eb="9">
      <t>ベツ</t>
    </rPh>
    <rPh sb="9" eb="11">
      <t>ケッサン</t>
    </rPh>
    <phoneticPr fontId="17"/>
  </si>
  <si>
    <t>令和2年1月</t>
    <rPh sb="0" eb="2">
      <t>レイワ</t>
    </rPh>
    <rPh sb="3" eb="4">
      <t>ネン</t>
    </rPh>
    <rPh sb="5" eb="6">
      <t>ガツ</t>
    </rPh>
    <phoneticPr fontId="17"/>
  </si>
  <si>
    <t>表2 令和元年度市町内総生産（支出側名目：平成23年基準）試算値</t>
    <rPh sb="0" eb="1">
      <t>ヒョウ</t>
    </rPh>
    <rPh sb="3" eb="5">
      <t>レイワ</t>
    </rPh>
    <rPh sb="5" eb="6">
      <t>ガン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</si>
  <si>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 　R2/R1市町内総生産（支出側名目：平成23年基準）試算値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</si>
  <si>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</si>
  <si>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</si>
  <si>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1</t>
  </si>
  <si>
    <t xml:space="preserve">  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</si>
  <si>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</si>
  <si>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</si>
  <si>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 xml:space="preserve">                                      (  TEL 県統計課 078-362-4123 　県立大学 078-795-5142)</t>
    <rPh sb="45" eb="46">
      <t>ケン</t>
    </rPh>
    <rPh sb="46" eb="48">
      <t>トウケイ</t>
    </rPh>
    <rPh sb="48" eb="49">
      <t>カ</t>
    </rPh>
    <rPh sb="64" eb="66">
      <t>ケンリツ</t>
    </rPh>
    <rPh sb="66" eb="68">
      <t>ダイガク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</si>
  <si>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</si>
  <si>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</si>
  <si>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</si>
  <si>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</si>
  <si>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</si>
  <si>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</si>
  <si>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</si>
  <si>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</si>
  <si>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</si>
  <si>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</si>
  <si>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20-19</t>
    <phoneticPr fontId="17"/>
  </si>
  <si>
    <t>＋統計上の不突合</t>
    <phoneticPr fontId="17"/>
  </si>
  <si>
    <t>H26/H25</t>
    <phoneticPr fontId="17"/>
  </si>
  <si>
    <t>H27/H26</t>
    <phoneticPr fontId="17"/>
  </si>
  <si>
    <t>H28/H27</t>
    <phoneticPr fontId="17"/>
  </si>
  <si>
    <t>H29/H28</t>
    <phoneticPr fontId="17"/>
  </si>
  <si>
    <t>R1/H30</t>
    <phoneticPr fontId="17"/>
  </si>
  <si>
    <t>R2/R1</t>
    <phoneticPr fontId="17"/>
  </si>
  <si>
    <t>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</si>
  <si>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</si>
  <si>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</si>
  <si>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</si>
  <si>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</si>
  <si>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</si>
  <si>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</si>
  <si>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表 　令和3年度市町内総生産（支出側名目：平成23年基準）試算値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</si>
  <si>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 　R3/R2市町内総生産（支出側名目：平成23年基準）試算値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</si>
  <si>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　市町内総生産（実質：平成23年連鎖価格）</t>
    <rPh sb="0" eb="1">
      <t>ヒョウ</t>
    </rPh>
    <rPh sb="2" eb="5">
      <t>シチョウナイ</t>
    </rPh>
    <rPh sb="5" eb="6">
      <t>ソウ</t>
    </rPh>
    <rPh sb="6" eb="8">
      <t>セイサン</t>
    </rPh>
    <rPh sb="9" eb="11">
      <t>ジッシツ</t>
    </rPh>
    <rPh sb="12" eb="14">
      <t>ヘイセイ</t>
    </rPh>
    <rPh sb="16" eb="17">
      <t>ネン</t>
    </rPh>
    <rPh sb="17" eb="19">
      <t>レンサ</t>
    </rPh>
    <rPh sb="19" eb="21">
      <t>カカク</t>
    </rPh>
    <phoneticPr fontId="17"/>
  </si>
  <si>
    <t>令和3年度</t>
    <rPh sb="0" eb="2">
      <t>レイワ</t>
    </rPh>
    <rPh sb="3" eb="5">
      <t>ネンド</t>
    </rPh>
    <phoneticPr fontId="17"/>
  </si>
  <si>
    <t>R3/R2</t>
    <phoneticPr fontId="17"/>
  </si>
  <si>
    <r>
      <t>　　　　　　　　　</t>
    </r>
    <r>
      <rPr>
        <sz val="16"/>
        <rFont val="ＭＳ Ｐゴシック"/>
        <family val="3"/>
        <charset val="128"/>
      </rPr>
      <t>2019年度の動向と2020年度/2021年度の見込</t>
    </r>
    <rPh sb="23" eb="25">
      <t>ネンド</t>
    </rPh>
    <rPh sb="30" eb="32">
      <t>ネンド</t>
    </rPh>
    <rPh sb="33" eb="35">
      <t>ミコ</t>
    </rPh>
    <phoneticPr fontId="2"/>
  </si>
  <si>
    <t xml:space="preserve"> </t>
    <phoneticPr fontId="1"/>
  </si>
  <si>
    <t>　もっとも、年度後半になると、消費増税前の駆け込み需要の反動から、個人消</t>
    <rPh sb="28" eb="30">
      <t>ハンドウ</t>
    </rPh>
    <rPh sb="33" eb="35">
      <t>コジン</t>
    </rPh>
    <rPh sb="35" eb="36">
      <t>ショウ</t>
    </rPh>
    <phoneticPr fontId="1"/>
  </si>
  <si>
    <t>費や設備投資が減速した。駆け込み需要が小幅であった分、その反動減も限定</t>
    <phoneticPr fontId="1"/>
  </si>
  <si>
    <t>消費の大幅な下振れ、商業施設における自粛営業など、消費の低迷度合いが</t>
    <phoneticPr fontId="1"/>
  </si>
  <si>
    <t>増した。2019年度を通じてのＧＲＰ（実質値）は、前年度に比べほぼ同水準を維</t>
    <rPh sb="33" eb="34">
      <t>ドウ</t>
    </rPh>
    <rPh sb="34" eb="36">
      <t>スイジュン</t>
    </rPh>
    <phoneticPr fontId="1"/>
  </si>
  <si>
    <t xml:space="preserve"> </t>
    <phoneticPr fontId="1"/>
  </si>
  <si>
    <t>令和元年新設住宅着工戸数</t>
    <rPh sb="0" eb="2">
      <t>レイワ</t>
    </rPh>
    <rPh sb="2" eb="3">
      <t>ガン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</si>
  <si>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全国(H27基準）</t>
    <rPh sb="0" eb="2">
      <t>ゼンコク</t>
    </rPh>
    <rPh sb="6" eb="8">
      <t>キジュン</t>
    </rPh>
    <phoneticPr fontId="17"/>
  </si>
  <si>
    <t xml:space="preserve"> </t>
    <phoneticPr fontId="1"/>
  </si>
  <si>
    <t>H27年基準</t>
    <rPh sb="3" eb="4">
      <t>ネン</t>
    </rPh>
    <rPh sb="4" eb="6">
      <t>キジュン</t>
    </rPh>
    <phoneticPr fontId="17"/>
  </si>
  <si>
    <t>H27連鎖</t>
    <rPh sb="3" eb="5">
      <t>レンサ</t>
    </rPh>
    <phoneticPr fontId="21"/>
  </si>
  <si>
    <t>大幅な縮小となった。企業部門は、前年から計画されていた設備投資の動き</t>
    <phoneticPr fontId="1"/>
  </si>
  <si>
    <t>パンデミックを背景に、輸出が停滞し、海外との行き来が制限されるなか、イン</t>
    <phoneticPr fontId="1"/>
  </si>
  <si>
    <t>はあるものの、製造業を主体に減益が続いた。外需に関してもコロナウイルス</t>
    <phoneticPr fontId="1"/>
  </si>
  <si>
    <t xml:space="preserve"> </t>
    <phoneticPr fontId="1"/>
  </si>
  <si>
    <t xml:space="preserve">  　　　　　　　    2021/3/26</t>
    <phoneticPr fontId="2"/>
  </si>
  <si>
    <r>
      <t>―</t>
    </r>
    <r>
      <rPr>
        <sz val="22"/>
        <color theme="1"/>
        <rFont val="Century"/>
        <family val="1"/>
      </rPr>
      <t xml:space="preserve"> 2021</t>
    </r>
    <r>
      <rPr>
        <sz val="22"/>
        <color theme="1"/>
        <rFont val="ＭＳ 明朝"/>
        <family val="1"/>
        <charset val="128"/>
      </rPr>
      <t>年3月推計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</si>
  <si>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r>
      <t>丹波篠山市</t>
    </r>
    <r>
      <rPr>
        <sz val="11"/>
        <rFont val="游ゴシック"/>
        <family val="1"/>
        <charset val="128"/>
      </rPr>
      <t>：篠山市より市名変更（令和元年５月～）</t>
    </r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</si>
  <si>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～令和2年12月</t>
    <rPh sb="1" eb="3">
      <t>レイワ</t>
    </rPh>
    <rPh sb="4" eb="5">
      <t>ネン</t>
    </rPh>
    <rPh sb="7" eb="8">
      <t>ガツ</t>
    </rPh>
    <phoneticPr fontId="17"/>
  </si>
  <si>
    <t>令和3年2月</t>
    <rPh sb="0" eb="2">
      <t>レイワ</t>
    </rPh>
    <rPh sb="3" eb="4">
      <t>ネン</t>
    </rPh>
    <rPh sb="5" eb="6">
      <t>ガツ</t>
    </rPh>
    <phoneticPr fontId="17"/>
  </si>
  <si>
    <t>令和元年度市町別決算</t>
    <rPh sb="0" eb="2">
      <t>レイワ</t>
    </rPh>
    <rPh sb="2" eb="3">
      <t>ガン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</si>
  <si>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令和3年1月</t>
    <rPh sb="0" eb="2">
      <t>レイワ</t>
    </rPh>
    <rPh sb="3" eb="4">
      <t>ネン</t>
    </rPh>
    <rPh sb="5" eb="6">
      <t>ガツ</t>
    </rPh>
    <phoneticPr fontId="17"/>
  </si>
  <si>
    <t>令和2年10-12月期</t>
    <rPh sb="0" eb="2">
      <t>レイワ</t>
    </rPh>
    <rPh sb="3" eb="4">
      <t>ネン</t>
    </rPh>
    <rPh sb="9" eb="10">
      <t>ツキ</t>
    </rPh>
    <rPh sb="10" eb="11">
      <t>キ</t>
    </rPh>
    <phoneticPr fontId="17"/>
  </si>
  <si>
    <t>令和3年3月</t>
    <rPh sb="0" eb="2">
      <t>レイワ</t>
    </rPh>
    <rPh sb="3" eb="4">
      <t>ネン</t>
    </rPh>
    <rPh sb="5" eb="6">
      <t>ガツ</t>
    </rPh>
    <phoneticPr fontId="17"/>
  </si>
  <si>
    <t>令和元年度（平成23年基準）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</si>
  <si>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(出所)内閣府「国民経済計算」、「四半期別GDP速報」(令和3年3月9日)※2015年基準改定、「令和2年度年央試算」(令和2年7月30日)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rPh sb="42" eb="43">
      <t>ネン</t>
    </rPh>
    <rPh sb="43" eb="45">
      <t>キジュン</t>
    </rPh>
    <rPh sb="45" eb="47">
      <t>カイテイ</t>
    </rPh>
    <rPh sb="49" eb="51">
      <t>レイワ</t>
    </rPh>
    <rPh sb="52" eb="54">
      <t>ネンド</t>
    </rPh>
    <rPh sb="54" eb="56">
      <t>ネンオウ</t>
    </rPh>
    <rPh sb="56" eb="58">
      <t>シサン</t>
    </rPh>
    <rPh sb="60" eb="62">
      <t>レイワ</t>
    </rPh>
    <rPh sb="63" eb="64">
      <t>ネン</t>
    </rPh>
    <rPh sb="65" eb="66">
      <t>ガツ</t>
    </rPh>
    <rPh sb="68" eb="69">
      <t>ニチ</t>
    </rPh>
    <phoneticPr fontId="21"/>
  </si>
  <si>
    <t>　      兵庫県統計課「兵庫県民経済計算」、「四半期別兵庫県内GDP速報」、兵庫県立大学地域経済指標研究会試算（令和3年3月）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</si>
  <si>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>2021年6月推計</t>
    <rPh sb="4" eb="5">
      <t>ネン</t>
    </rPh>
    <rPh sb="6" eb="7">
      <t>ガツ</t>
    </rPh>
    <rPh sb="7" eb="9">
      <t>スイケイ</t>
    </rPh>
    <phoneticPr fontId="2"/>
  </si>
  <si>
    <t>2021年10月推計</t>
    <rPh sb="4" eb="5">
      <t>ネン</t>
    </rPh>
    <rPh sb="7" eb="8">
      <t>ガツ</t>
    </rPh>
    <rPh sb="8" eb="10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</si>
  <si>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</si>
  <si>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</si>
  <si>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</si>
  <si>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持したものの、2018年度に続き、前年度比マイナスとなった。</t>
    <rPh sb="11" eb="13">
      <t>ネンド</t>
    </rPh>
    <rPh sb="14" eb="15">
      <t>ツヅ</t>
    </rPh>
    <rPh sb="17" eb="21">
      <t>ゼンネンドヒ</t>
    </rPh>
    <phoneticPr fontId="1"/>
  </si>
  <si>
    <t>2019年度の兵庫県経済を振り返ると、年度前半の動きに関しては、個人消費が、</t>
    <rPh sb="27" eb="28">
      <t>カン</t>
    </rPh>
    <phoneticPr fontId="1"/>
  </si>
  <si>
    <t>GWの際の連休期間が長かったことや、前例に比べ小幅であったものの消費増</t>
    <phoneticPr fontId="1"/>
  </si>
  <si>
    <t>税前の駆け込み需要があるなど、内需は前年度に続き底堅さを保った。また、</t>
    <phoneticPr fontId="1"/>
  </si>
  <si>
    <t>応などで域内における設備投資の増加基調が持続した。</t>
    <rPh sb="20" eb="22">
      <t>ジゾク</t>
    </rPh>
    <phoneticPr fontId="1"/>
  </si>
  <si>
    <t>企業部門は、アジア経済が低調で外需の動きが弱まった一方、人手不足への対</t>
    <phoneticPr fontId="1"/>
  </si>
  <si>
    <t>　令和２年度（2020年度）の兵庫県経済は、期初から新型コロナの影響により、</t>
    <rPh sb="22" eb="24">
      <t>キショ</t>
    </rPh>
    <rPh sb="32" eb="34">
      <t>エイキョウ</t>
    </rPh>
    <phoneticPr fontId="1"/>
  </si>
  <si>
    <t>失に伴い低迷した。年度前半における緊急事態宣言の解除以後は、家計や企</t>
    <rPh sb="9" eb="11">
      <t>ネンド</t>
    </rPh>
    <rPh sb="11" eb="13">
      <t>ゼンハン</t>
    </rPh>
    <rPh sb="26" eb="28">
      <t>イゴ</t>
    </rPh>
    <phoneticPr fontId="1"/>
  </si>
  <si>
    <t>業の活動がみえたものの、第２波、第３波の到来と、先行き不透明な状態が続</t>
    <rPh sb="14" eb="15">
      <t>ナミ</t>
    </rPh>
    <rPh sb="16" eb="17">
      <t>ダイ</t>
    </rPh>
    <rPh sb="18" eb="19">
      <t>ナミ</t>
    </rPh>
    <rPh sb="20" eb="22">
      <t>トウライ</t>
    </rPh>
    <rPh sb="24" eb="26">
      <t>サキユ</t>
    </rPh>
    <rPh sb="27" eb="30">
      <t>フトウメイ</t>
    </rPh>
    <rPh sb="31" eb="33">
      <t>ジョウタイ</t>
    </rPh>
    <rPh sb="34" eb="35">
      <t>ツヅ</t>
    </rPh>
    <phoneticPr fontId="1"/>
  </si>
  <si>
    <t>き、回復ペースは再び鈍化した。このため2020年度のＧＲＰ（実質値）は、前年</t>
    <rPh sb="8" eb="9">
      <t>フタタ</t>
    </rPh>
    <rPh sb="10" eb="12">
      <t>ドンカ</t>
    </rPh>
    <phoneticPr fontId="1"/>
  </si>
  <si>
    <t>度に比べ大幅なマイナスとなり、前年度比が３年連続のマイナスになる見通し</t>
    <rPh sb="33" eb="34">
      <t>トオ</t>
    </rPh>
    <phoneticPr fontId="1"/>
  </si>
  <si>
    <t>である。</t>
    <phoneticPr fontId="1"/>
  </si>
  <si>
    <t>　令和３年度（2021年度）の兵庫県経済は、個人消費は、ワクチン普及に時間</t>
    <rPh sb="22" eb="24">
      <t>コジン</t>
    </rPh>
    <rPh sb="24" eb="26">
      <t>ショウヒ</t>
    </rPh>
    <rPh sb="32" eb="34">
      <t>フキュウ</t>
    </rPh>
    <rPh sb="35" eb="37">
      <t>ジカン</t>
    </rPh>
    <phoneticPr fontId="1"/>
  </si>
  <si>
    <t>を要するなか、３密の回避といった感染防止策など下押し圧力が継続し、低調</t>
    <rPh sb="23" eb="25">
      <t>シタオ</t>
    </rPh>
    <rPh sb="26" eb="28">
      <t>アツリョク</t>
    </rPh>
    <rPh sb="29" eb="31">
      <t>ケイゾク</t>
    </rPh>
    <rPh sb="33" eb="35">
      <t>テイチョウ</t>
    </rPh>
    <phoneticPr fontId="1"/>
  </si>
  <si>
    <t>に推移。雇用環境、所得環境も厳しい状況が続こう。外需には持ち直しの動き</t>
    <rPh sb="14" eb="15">
      <t>キビ</t>
    </rPh>
    <rPh sb="17" eb="19">
      <t>ジョウキョウ</t>
    </rPh>
    <rPh sb="20" eb="21">
      <t>ツヅ</t>
    </rPh>
    <rPh sb="24" eb="26">
      <t>ガイジュ</t>
    </rPh>
    <rPh sb="28" eb="29">
      <t>モ</t>
    </rPh>
    <rPh sb="30" eb="31">
      <t>ナオ</t>
    </rPh>
    <rPh sb="33" eb="34">
      <t>ウゴ</t>
    </rPh>
    <phoneticPr fontId="1"/>
  </si>
  <si>
    <t>があるが、貿易取引の回復に時間を要すると見込まれる。ＧＲＰ（実質値）は、</t>
    <rPh sb="16" eb="17">
      <t>ヨウ</t>
    </rPh>
    <rPh sb="20" eb="22">
      <t>ミコ</t>
    </rPh>
    <phoneticPr fontId="1"/>
  </si>
  <si>
    <t>大きなマイナスとなった2020年度に比べ持ち直し、2019年度と同水準まで回</t>
    <rPh sb="20" eb="21">
      <t>モ</t>
    </rPh>
    <rPh sb="22" eb="23">
      <t>ナオ</t>
    </rPh>
    <rPh sb="29" eb="31">
      <t>ネンド</t>
    </rPh>
    <rPh sb="32" eb="33">
      <t>ドウ</t>
    </rPh>
    <rPh sb="33" eb="35">
      <t>スイジュン</t>
    </rPh>
    <rPh sb="37" eb="38">
      <t>カイ</t>
    </rPh>
    <phoneticPr fontId="1"/>
  </si>
  <si>
    <t>復することが見込まれる。安定した動きを取り戻すのは2022年度以降となろう。</t>
    <phoneticPr fontId="1"/>
  </si>
  <si>
    <t>的であったものの、年度末にかけ、新型コロナウイルスの広がりから、インバウンド</t>
    <phoneticPr fontId="1"/>
  </si>
  <si>
    <t>バウンド需要がほぼゼロとなった。また、個人消費も、外出自粛、雇用機会の喪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</si>
</sst>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_ "/>
    <numFmt numFmtId="184" formatCode="0;&quot;▲ &quot;0"/>
    <numFmt numFmtId="185" formatCode="#&quot;¥&quot;\!\ ###&quot;¥&quot;\!\ ##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游ゴシック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7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32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5" xfId="3" applyNumberFormat="1" applyFont="1" applyFill="1" applyBorder="1"/>
    <xf numFmtId="0" fontId="3" fillId="2" borderId="26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3" fillId="2" borderId="15" xfId="3" applyNumberFormat="1" applyFont="1" applyFill="1" applyBorder="1"/>
    <xf numFmtId="0" fontId="3" fillId="2" borderId="5" xfId="3" applyNumberFormat="1" applyFont="1" applyFill="1" applyBorder="1"/>
    <xf numFmtId="0" fontId="18" fillId="2" borderId="2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20" xfId="0" applyNumberFormat="1" applyFont="1" applyFill="1" applyBorder="1" applyAlignment="1"/>
    <xf numFmtId="179" fontId="3" fillId="2" borderId="15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2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1" xfId="0" applyNumberFormat="1" applyFont="1" applyFill="1" applyBorder="1" applyAlignment="1"/>
    <xf numFmtId="49" fontId="4" fillId="2" borderId="20" xfId="3" applyNumberFormat="1" applyFont="1" applyFill="1" applyBorder="1"/>
    <xf numFmtId="178" fontId="3" fillId="2" borderId="15" xfId="0" applyNumberFormat="1" applyFont="1" applyFill="1" applyBorder="1" applyAlignment="1"/>
    <xf numFmtId="178" fontId="3" fillId="2" borderId="22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2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1" xfId="0" applyFont="1" applyFill="1" applyBorder="1" applyAlignment="1"/>
    <xf numFmtId="180" fontId="3" fillId="2" borderId="25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80" fontId="3" fillId="0" borderId="1" xfId="0" applyNumberFormat="1" applyFont="1" applyBorder="1" applyAlignment="1">
      <alignment vertical="center"/>
    </xf>
    <xf numFmtId="0" fontId="22" fillId="2" borderId="0" xfId="0" applyFont="1" applyFill="1" applyAlignment="1"/>
    <xf numFmtId="184" fontId="22" fillId="2" borderId="1" xfId="0" applyNumberFormat="1" applyFont="1" applyFill="1" applyBorder="1" applyAlignment="1"/>
    <xf numFmtId="0" fontId="22" fillId="2" borderId="0" xfId="0" applyFont="1" applyFill="1" applyBorder="1" applyAlignment="1"/>
    <xf numFmtId="0" fontId="22" fillId="2" borderId="2" xfId="0" applyFont="1" applyFill="1" applyBorder="1" applyAlignment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5" fillId="4" borderId="0" xfId="0" quotePrefix="1" applyFont="1" applyFill="1" applyAlignment="1">
      <alignment horizontal="right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1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1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0" borderId="0" xfId="8" applyNumberFormat="1" applyFont="1"/>
    <xf numFmtId="38" fontId="18" fillId="2" borderId="1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38" fontId="18" fillId="0" borderId="0" xfId="8" applyFont="1"/>
    <xf numFmtId="177" fontId="18" fillId="2" borderId="10" xfId="8" applyNumberFormat="1" applyFont="1" applyFill="1" applyBorder="1" applyAlignment="1">
      <alignment vertical="center"/>
    </xf>
    <xf numFmtId="182" fontId="18" fillId="3" borderId="0" xfId="8" applyNumberFormat="1" applyFont="1" applyFill="1"/>
    <xf numFmtId="38" fontId="18" fillId="2" borderId="13" xfId="8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38" fontId="18" fillId="2" borderId="43" xfId="8" applyFont="1" applyFill="1" applyBorder="1" applyAlignment="1">
      <alignment vertical="center"/>
    </xf>
    <xf numFmtId="177" fontId="18" fillId="2" borderId="9" xfId="8" applyNumberFormat="1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177" fontId="18" fillId="2" borderId="41" xfId="8" applyNumberFormat="1" applyFont="1" applyFill="1" applyBorder="1" applyAlignment="1">
      <alignment vertical="center"/>
    </xf>
    <xf numFmtId="38" fontId="18" fillId="2" borderId="17" xfId="8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177" fontId="18" fillId="2" borderId="44" xfId="8" applyNumberFormat="1" applyFont="1" applyFill="1" applyBorder="1" applyAlignment="1">
      <alignment vertical="center"/>
    </xf>
    <xf numFmtId="177" fontId="18" fillId="2" borderId="24" xfId="8" applyNumberFormat="1" applyFont="1" applyFill="1" applyBorder="1" applyAlignment="1">
      <alignment vertical="center"/>
    </xf>
    <xf numFmtId="177" fontId="18" fillId="2" borderId="35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38" fontId="18" fillId="2" borderId="46" xfId="8" applyFont="1" applyFill="1" applyBorder="1" applyAlignment="1">
      <alignment vertical="center"/>
    </xf>
    <xf numFmtId="177" fontId="18" fillId="2" borderId="11" xfId="8" applyNumberFormat="1" applyFont="1" applyFill="1" applyBorder="1" applyAlignment="1">
      <alignment vertical="center"/>
    </xf>
    <xf numFmtId="38" fontId="18" fillId="2" borderId="5" xfId="8" applyFont="1" applyFill="1" applyBorder="1" applyAlignment="1">
      <alignment vertical="center"/>
    </xf>
    <xf numFmtId="38" fontId="18" fillId="2" borderId="26" xfId="8" applyFont="1" applyFill="1" applyBorder="1" applyAlignment="1">
      <alignment vertical="center"/>
    </xf>
    <xf numFmtId="177" fontId="18" fillId="2" borderId="42" xfId="8" applyNumberFormat="1" applyFont="1" applyFill="1" applyBorder="1" applyAlignment="1">
      <alignment vertical="center"/>
    </xf>
    <xf numFmtId="38" fontId="18" fillId="2" borderId="51" xfId="8" applyFont="1" applyFill="1" applyBorder="1" applyAlignment="1">
      <alignment vertical="center"/>
    </xf>
    <xf numFmtId="38" fontId="18" fillId="2" borderId="32" xfId="8" applyFont="1" applyFill="1" applyBorder="1" applyAlignment="1">
      <alignment vertical="center"/>
    </xf>
    <xf numFmtId="38" fontId="18" fillId="2" borderId="45" xfId="8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6" xfId="0" applyFont="1" applyFill="1" applyBorder="1" applyAlignment="1"/>
    <xf numFmtId="0" fontId="18" fillId="2" borderId="13" xfId="0" applyFont="1" applyFill="1" applyBorder="1" applyAlignment="1"/>
    <xf numFmtId="0" fontId="18" fillId="2" borderId="12" xfId="0" applyFont="1" applyFill="1" applyBorder="1" applyAlignment="1"/>
    <xf numFmtId="0" fontId="18" fillId="2" borderId="19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40" xfId="0" applyFont="1" applyFill="1" applyBorder="1" applyAlignment="1"/>
    <xf numFmtId="0" fontId="18" fillId="2" borderId="44" xfId="0" applyFont="1" applyFill="1" applyBorder="1" applyAlignment="1"/>
    <xf numFmtId="0" fontId="18" fillId="2" borderId="37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0" fontId="18" fillId="3" borderId="0" xfId="0" applyFont="1" applyFill="1" applyAlignment="1"/>
    <xf numFmtId="183" fontId="18" fillId="0" borderId="0" xfId="0" applyNumberFormat="1" applyFont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20" xfId="8" applyNumberFormat="1" applyFont="1" applyFill="1" applyBorder="1"/>
    <xf numFmtId="177" fontId="3" fillId="2" borderId="15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2" xfId="8" applyNumberFormat="1" applyFont="1" applyFill="1" applyBorder="1"/>
    <xf numFmtId="177" fontId="3" fillId="2" borderId="2" xfId="8" applyNumberFormat="1" applyFont="1" applyFill="1" applyBorder="1"/>
    <xf numFmtId="177" fontId="3" fillId="2" borderId="11" xfId="8" applyNumberFormat="1" applyFont="1" applyFill="1" applyBorder="1"/>
    <xf numFmtId="38" fontId="3" fillId="2" borderId="25" xfId="8" applyFont="1" applyFill="1" applyBorder="1" applyAlignment="1">
      <alignment vertical="center"/>
    </xf>
    <xf numFmtId="38" fontId="3" fillId="2" borderId="26" xfId="8" applyFont="1" applyFill="1" applyBorder="1" applyAlignment="1">
      <alignment horizontal="right" vertical="center"/>
    </xf>
    <xf numFmtId="38" fontId="3" fillId="2" borderId="15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2" xfId="8" applyFont="1" applyFill="1" applyBorder="1" applyAlignment="1">
      <alignment vertical="center"/>
    </xf>
    <xf numFmtId="38" fontId="3" fillId="2" borderId="11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7" xfId="0" applyFont="1" applyFill="1" applyBorder="1" applyAlignment="1"/>
    <xf numFmtId="0" fontId="18" fillId="2" borderId="52" xfId="0" applyFont="1" applyFill="1" applyBorder="1" applyAlignment="1"/>
    <xf numFmtId="0" fontId="18" fillId="2" borderId="49" xfId="0" applyFont="1" applyFill="1" applyBorder="1" applyAlignment="1"/>
    <xf numFmtId="0" fontId="18" fillId="2" borderId="48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45" xfId="0" applyFont="1" applyFill="1" applyBorder="1" applyAlignment="1"/>
    <xf numFmtId="0" fontId="18" fillId="2" borderId="17" xfId="0" applyFont="1" applyFill="1" applyBorder="1" applyAlignment="1"/>
    <xf numFmtId="0" fontId="18" fillId="2" borderId="46" xfId="0" applyFont="1" applyFill="1" applyBorder="1" applyAlignment="1"/>
    <xf numFmtId="0" fontId="18" fillId="2" borderId="43" xfId="0" applyFont="1" applyFill="1" applyBorder="1" applyAlignment="1"/>
    <xf numFmtId="0" fontId="18" fillId="2" borderId="50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4" xfId="0" applyFont="1" applyFill="1" applyBorder="1" applyAlignment="1"/>
    <xf numFmtId="0" fontId="18" fillId="2" borderId="16" xfId="0" applyFont="1" applyFill="1" applyBorder="1" applyAlignment="1"/>
    <xf numFmtId="0" fontId="18" fillId="2" borderId="33" xfId="0" applyFont="1" applyFill="1" applyBorder="1" applyAlignment="1"/>
    <xf numFmtId="0" fontId="18" fillId="2" borderId="8" xfId="0" applyFont="1" applyFill="1" applyBorder="1" applyAlignment="1"/>
    <xf numFmtId="0" fontId="18" fillId="2" borderId="39" xfId="0" applyFont="1" applyFill="1" applyBorder="1" applyAlignment="1"/>
    <xf numFmtId="0" fontId="18" fillId="2" borderId="1" xfId="0" applyFont="1" applyFill="1" applyBorder="1" applyAlignment="1"/>
    <xf numFmtId="0" fontId="18" fillId="2" borderId="26" xfId="0" applyFont="1" applyFill="1" applyBorder="1" applyAlignment="1"/>
    <xf numFmtId="0" fontId="18" fillId="2" borderId="4" xfId="0" applyFont="1" applyFill="1" applyBorder="1" applyAlignment="1"/>
    <xf numFmtId="0" fontId="18" fillId="2" borderId="41" xfId="0" applyFont="1" applyFill="1" applyBorder="1" applyAlignment="1"/>
    <xf numFmtId="0" fontId="18" fillId="2" borderId="2" xfId="0" applyFont="1" applyFill="1" applyBorder="1" applyAlignment="1"/>
    <xf numFmtId="0" fontId="18" fillId="2" borderId="11" xfId="0" applyFont="1" applyFill="1" applyBorder="1" applyAlignment="1"/>
    <xf numFmtId="0" fontId="18" fillId="2" borderId="10" xfId="0" applyFont="1" applyFill="1" applyBorder="1" applyAlignment="1"/>
    <xf numFmtId="0" fontId="18" fillId="2" borderId="31" xfId="0" applyFont="1" applyFill="1" applyBorder="1" applyAlignment="1"/>
    <xf numFmtId="0" fontId="18" fillId="2" borderId="34" xfId="0" applyFont="1" applyFill="1" applyBorder="1" applyAlignment="1"/>
    <xf numFmtId="0" fontId="18" fillId="2" borderId="53" xfId="0" applyFont="1" applyFill="1" applyBorder="1" applyAlignment="1"/>
    <xf numFmtId="0" fontId="18" fillId="2" borderId="27" xfId="0" applyFont="1" applyFill="1" applyBorder="1" applyAlignment="1"/>
    <xf numFmtId="0" fontId="18" fillId="2" borderId="28" xfId="0" applyFont="1" applyFill="1" applyBorder="1" applyAlignment="1"/>
    <xf numFmtId="0" fontId="18" fillId="2" borderId="38" xfId="0" applyFont="1" applyFill="1" applyBorder="1" applyAlignment="1"/>
    <xf numFmtId="0" fontId="18" fillId="2" borderId="29" xfId="0" applyFont="1" applyFill="1" applyBorder="1" applyAlignment="1"/>
    <xf numFmtId="0" fontId="18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/>
    <xf numFmtId="0" fontId="18" fillId="2" borderId="18" xfId="0" applyFont="1" applyFill="1" applyBorder="1" applyAlignment="1"/>
    <xf numFmtId="0" fontId="18" fillId="2" borderId="24" xfId="0" applyFont="1" applyFill="1" applyBorder="1" applyAlignment="1"/>
    <xf numFmtId="0" fontId="18" fillId="2" borderId="42" xfId="0" applyFont="1" applyFill="1" applyBorder="1" applyAlignment="1"/>
    <xf numFmtId="0" fontId="18" fillId="2" borderId="35" xfId="0" applyFont="1" applyFill="1" applyBorder="1" applyAlignment="1"/>
    <xf numFmtId="0" fontId="0" fillId="4" borderId="0" xfId="0" applyFill="1" applyAlignment="1"/>
    <xf numFmtId="0" fontId="18" fillId="0" borderId="0" xfId="0" applyFont="1" applyAlignment="1">
      <alignment horizontal="right"/>
    </xf>
    <xf numFmtId="177" fontId="3" fillId="2" borderId="21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20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10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1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4" xfId="0" applyFont="1" applyFill="1" applyBorder="1" applyAlignment="1"/>
    <xf numFmtId="0" fontId="3" fillId="3" borderId="21" xfId="0" applyFont="1" applyFill="1" applyBorder="1" applyAlignment="1">
      <alignment horizontal="center"/>
    </xf>
    <xf numFmtId="176" fontId="3" fillId="0" borderId="14" xfId="8" applyNumberFormat="1" applyFont="1" applyBorder="1"/>
    <xf numFmtId="176" fontId="3" fillId="0" borderId="10" xfId="8" applyNumberFormat="1" applyFont="1" applyBorder="1"/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1" xfId="8" applyNumberFormat="1" applyFont="1" applyFill="1" applyBorder="1"/>
    <xf numFmtId="177" fontId="3" fillId="2" borderId="14" xfId="8" applyNumberFormat="1" applyFont="1" applyFill="1" applyBorder="1"/>
    <xf numFmtId="0" fontId="3" fillId="2" borderId="22" xfId="0" applyFont="1" applyFill="1" applyBorder="1" applyAlignment="1"/>
    <xf numFmtId="177" fontId="3" fillId="2" borderId="10" xfId="8" applyNumberFormat="1" applyFont="1" applyFill="1" applyBorder="1"/>
    <xf numFmtId="0" fontId="18" fillId="2" borderId="0" xfId="0" applyFont="1" applyFill="1" applyAlignment="1">
      <alignment horizontal="right"/>
    </xf>
    <xf numFmtId="0" fontId="18" fillId="3" borderId="36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4" xfId="0" applyFont="1" applyBorder="1" applyAlignment="1"/>
    <xf numFmtId="0" fontId="3" fillId="3" borderId="0" xfId="0" applyFont="1" applyFill="1" applyBorder="1" applyAlignment="1"/>
    <xf numFmtId="0" fontId="2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14" xfId="0" applyFont="1" applyBorder="1" applyAlignment="1"/>
    <xf numFmtId="0" fontId="4" fillId="0" borderId="2" xfId="0" applyFont="1" applyFill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5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180" fontId="3" fillId="4" borderId="26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2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20" xfId="0" applyNumberFormat="1" applyFont="1" applyBorder="1" applyAlignment="1"/>
    <xf numFmtId="176" fontId="3" fillId="0" borderId="0" xfId="8" applyNumberFormat="1" applyFont="1"/>
    <xf numFmtId="179" fontId="3" fillId="0" borderId="15" xfId="3" applyNumberFormat="1" applyFont="1" applyFill="1" applyBorder="1"/>
    <xf numFmtId="181" fontId="3" fillId="0" borderId="15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5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5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5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2" xfId="3" applyNumberFormat="1" applyFont="1" applyFill="1" applyBorder="1"/>
    <xf numFmtId="181" fontId="3" fillId="0" borderId="22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1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20" xfId="8" applyNumberFormat="1" applyFont="1" applyBorder="1"/>
    <xf numFmtId="181" fontId="3" fillId="4" borderId="1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2" xfId="8" applyNumberFormat="1" applyFont="1" applyBorder="1"/>
    <xf numFmtId="177" fontId="3" fillId="0" borderId="2" xfId="8" applyNumberFormat="1" applyFont="1" applyBorder="1"/>
    <xf numFmtId="0" fontId="18" fillId="3" borderId="4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184" fontId="22" fillId="2" borderId="0" xfId="0" applyNumberFormat="1" applyFont="1" applyFill="1" applyBorder="1" applyAlignment="1"/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8" fillId="2" borderId="0" xfId="0" quotePrefix="1" applyFont="1" applyFill="1" applyAlignment="1">
      <alignment horizontal="center"/>
    </xf>
    <xf numFmtId="178" fontId="18" fillId="2" borderId="43" xfId="0" applyNumberFormat="1" applyFont="1" applyFill="1" applyBorder="1" applyAlignment="1"/>
    <xf numFmtId="178" fontId="18" fillId="2" borderId="50" xfId="0" applyNumberFormat="1" applyFont="1" applyFill="1" applyBorder="1" applyAlignment="1"/>
    <xf numFmtId="178" fontId="20" fillId="2" borderId="0" xfId="0" applyNumberFormat="1" applyFont="1" applyFill="1" applyAlignment="1"/>
    <xf numFmtId="177" fontId="18" fillId="3" borderId="14" xfId="8" applyNumberFormat="1" applyFont="1" applyFill="1" applyBorder="1" applyAlignment="1">
      <alignment vertical="center"/>
    </xf>
    <xf numFmtId="177" fontId="18" fillId="3" borderId="16" xfId="8" applyNumberFormat="1" applyFont="1" applyFill="1" applyBorder="1" applyAlignment="1">
      <alignment vertical="center"/>
    </xf>
    <xf numFmtId="178" fontId="18" fillId="2" borderId="4" xfId="0" applyNumberFormat="1" applyFont="1" applyFill="1" applyBorder="1" applyAlignment="1"/>
    <xf numFmtId="178" fontId="18" fillId="2" borderId="31" xfId="0" applyNumberFormat="1" applyFont="1" applyFill="1" applyBorder="1" applyAlignment="1"/>
    <xf numFmtId="177" fontId="18" fillId="3" borderId="10" xfId="8" applyNumberFormat="1" applyFont="1" applyFill="1" applyBorder="1" applyAlignment="1">
      <alignment vertical="center"/>
    </xf>
    <xf numFmtId="177" fontId="18" fillId="3" borderId="33" xfId="8" applyNumberFormat="1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3" borderId="23" xfId="8" applyNumberFormat="1" applyFont="1" applyFill="1" applyBorder="1" applyAlignment="1">
      <alignment vertical="center"/>
    </xf>
    <xf numFmtId="177" fontId="18" fillId="3" borderId="54" xfId="8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/>
    <xf numFmtId="177" fontId="3" fillId="2" borderId="15" xfId="0" applyNumberFormat="1" applyFont="1" applyFill="1" applyBorder="1" applyAlignment="1"/>
    <xf numFmtId="177" fontId="3" fillId="2" borderId="22" xfId="0" applyNumberFormat="1" applyFont="1" applyFill="1" applyBorder="1" applyAlignment="1"/>
    <xf numFmtId="0" fontId="3" fillId="0" borderId="10" xfId="0" applyFont="1" applyBorder="1" applyAlignment="1"/>
    <xf numFmtId="0" fontId="3" fillId="3" borderId="10" xfId="0" applyFont="1" applyFill="1" applyBorder="1" applyAlignment="1"/>
    <xf numFmtId="38" fontId="22" fillId="2" borderId="0" xfId="8" applyFont="1" applyFill="1" applyBorder="1"/>
    <xf numFmtId="38" fontId="22" fillId="2" borderId="0" xfId="10" applyFont="1" applyFill="1" applyBorder="1" applyAlignment="1"/>
    <xf numFmtId="38" fontId="22" fillId="2" borderId="2" xfId="10" applyFont="1" applyFill="1" applyBorder="1" applyAlignment="1"/>
    <xf numFmtId="0" fontId="31" fillId="2" borderId="0" xfId="0" applyFont="1" applyFill="1" applyAlignment="1"/>
    <xf numFmtId="0" fontId="26" fillId="2" borderId="0" xfId="0" applyFont="1" applyFill="1" applyAlignment="1"/>
    <xf numFmtId="38" fontId="3" fillId="2" borderId="1" xfId="8" applyFont="1" applyFill="1" applyBorder="1" applyAlignment="1">
      <alignment vertical="center"/>
    </xf>
    <xf numFmtId="0" fontId="22" fillId="2" borderId="1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177" fontId="22" fillId="2" borderId="0" xfId="8" applyNumberFormat="1" applyFont="1" applyFill="1"/>
    <xf numFmtId="177" fontId="22" fillId="2" borderId="0" xfId="8" applyNumberFormat="1" applyFont="1" applyFill="1" applyBorder="1"/>
    <xf numFmtId="177" fontId="22" fillId="2" borderId="2" xfId="8" applyNumberFormat="1" applyFont="1" applyFill="1" applyBorder="1"/>
    <xf numFmtId="0" fontId="29" fillId="2" borderId="0" xfId="0" applyFont="1" applyFill="1" applyAlignment="1"/>
    <xf numFmtId="38" fontId="22" fillId="2" borderId="0" xfId="10" applyFont="1" applyFill="1" applyAlignment="1"/>
    <xf numFmtId="0" fontId="18" fillId="2" borderId="18" xfId="0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/>
    <xf numFmtId="0" fontId="22" fillId="0" borderId="0" xfId="0" applyFont="1" applyAlignment="1"/>
    <xf numFmtId="38" fontId="3" fillId="4" borderId="1" xfId="8" applyFont="1" applyFill="1" applyBorder="1" applyAlignment="1">
      <alignment vertical="center"/>
    </xf>
    <xf numFmtId="38" fontId="3" fillId="4" borderId="1" xfId="8" applyFont="1" applyFill="1" applyBorder="1" applyAlignment="1">
      <alignment horizontal="right" vertical="center"/>
    </xf>
    <xf numFmtId="180" fontId="3" fillId="6" borderId="1" xfId="0" applyNumberFormat="1" applyFont="1" applyFill="1" applyBorder="1" applyAlignment="1">
      <alignment vertical="center"/>
    </xf>
    <xf numFmtId="0" fontId="22" fillId="0" borderId="1" xfId="0" applyFont="1" applyBorder="1" applyAlignment="1"/>
    <xf numFmtId="38" fontId="3" fillId="4" borderId="0" xfId="8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2" fillId="6" borderId="0" xfId="0" applyFont="1" applyFill="1" applyBorder="1" applyAlignment="1"/>
    <xf numFmtId="38" fontId="3" fillId="4" borderId="2" xfId="8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2" fillId="0" borderId="2" xfId="0" applyFont="1" applyBorder="1" applyAlignment="1"/>
    <xf numFmtId="0" fontId="22" fillId="3" borderId="2" xfId="0" applyFont="1" applyFill="1" applyBorder="1" applyAlignment="1"/>
    <xf numFmtId="0" fontId="3" fillId="0" borderId="0" xfId="3" applyNumberFormat="1" applyFont="1" applyFill="1" applyBorder="1"/>
    <xf numFmtId="49" fontId="4" fillId="0" borderId="0" xfId="3" applyNumberFormat="1" applyFont="1" applyFill="1" applyBorder="1"/>
    <xf numFmtId="49" fontId="3" fillId="0" borderId="0" xfId="3" applyNumberFormat="1" applyFont="1" applyFill="1" applyBorder="1"/>
    <xf numFmtId="0" fontId="3" fillId="0" borderId="0" xfId="4" applyNumberFormat="1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85" fontId="4" fillId="0" borderId="0" xfId="4" applyNumberFormat="1" applyFont="1" applyFill="1" applyBorder="1" applyAlignment="1">
      <alignment horizontal="left"/>
    </xf>
    <xf numFmtId="0" fontId="4" fillId="0" borderId="0" xfId="3" applyNumberFormat="1" applyFont="1" applyFill="1" applyBorder="1"/>
    <xf numFmtId="185" fontId="4" fillId="0" borderId="0" xfId="4" applyNumberFormat="1" applyFont="1" applyFill="1" applyBorder="1"/>
    <xf numFmtId="0" fontId="3" fillId="0" borderId="2" xfId="4" applyNumberFormat="1" applyFont="1" applyFill="1" applyBorder="1"/>
    <xf numFmtId="49" fontId="3" fillId="0" borderId="2" xfId="3" applyNumberFormat="1" applyFont="1" applyFill="1" applyBorder="1"/>
    <xf numFmtId="0" fontId="22" fillId="6" borderId="2" xfId="0" applyFont="1" applyFill="1" applyBorder="1" applyAlignment="1"/>
    <xf numFmtId="0" fontId="22" fillId="3" borderId="0" xfId="0" applyFont="1" applyFill="1" applyBorder="1" applyAlignment="1"/>
    <xf numFmtId="0" fontId="22" fillId="3" borderId="0" xfId="0" applyFont="1" applyFill="1" applyAlignment="1"/>
    <xf numFmtId="0" fontId="22" fillId="5" borderId="0" xfId="0" applyFont="1" applyFill="1" applyAlignment="1"/>
    <xf numFmtId="38" fontId="3" fillId="4" borderId="1" xfId="8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3" applyNumberFormat="1" applyFont="1" applyFill="1" applyBorder="1"/>
    <xf numFmtId="49" fontId="4" fillId="0" borderId="1" xfId="3" applyNumberFormat="1" applyFont="1" applyFill="1" applyBorder="1"/>
    <xf numFmtId="0" fontId="22" fillId="6" borderId="1" xfId="0" applyFont="1" applyFill="1" applyBorder="1" applyAlignment="1"/>
    <xf numFmtId="184" fontId="22" fillId="0" borderId="1" xfId="0" applyNumberFormat="1" applyFont="1" applyBorder="1" applyAlignment="1"/>
    <xf numFmtId="184" fontId="22" fillId="7" borderId="1" xfId="0" applyNumberFormat="1" applyFont="1" applyFill="1" applyBorder="1" applyAlignment="1"/>
    <xf numFmtId="0" fontId="22" fillId="7" borderId="0" xfId="0" applyFont="1" applyFill="1" applyBorder="1" applyAlignment="1"/>
    <xf numFmtId="0" fontId="22" fillId="7" borderId="2" xfId="0" applyFont="1" applyFill="1" applyBorder="1" applyAlignment="1"/>
    <xf numFmtId="0" fontId="18" fillId="2" borderId="49" xfId="0" applyFont="1" applyFill="1" applyBorder="1" applyAlignment="1">
      <alignment horizontal="center"/>
    </xf>
    <xf numFmtId="0" fontId="18" fillId="5" borderId="0" xfId="0" applyFont="1" applyFill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22" fillId="0" borderId="0" xfId="10" applyFont="1" applyBorder="1" applyAlignment="1"/>
    <xf numFmtId="38" fontId="22" fillId="0" borderId="2" xfId="10" applyFont="1" applyBorder="1" applyAlignment="1"/>
    <xf numFmtId="38" fontId="22" fillId="0" borderId="0" xfId="10" applyFont="1" applyAlignment="1"/>
    <xf numFmtId="38" fontId="22" fillId="3" borderId="0" xfId="10" applyFont="1" applyFill="1" applyAlignment="1"/>
    <xf numFmtId="38" fontId="22" fillId="2" borderId="1" xfId="10" applyFont="1" applyFill="1" applyBorder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58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63298942470902"/>
          <c:y val="0.15178451178451177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全国(H27基準）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3.990936616793872E-2"/>
                  <c:y val="-4.680152354693045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9-4BF7-BBB0-15476B1B8C0A}"/>
                </c:ext>
              </c:extLst>
            </c:dLbl>
            <c:dLbl>
              <c:idx val="1"/>
              <c:layout>
                <c:manualLayout>
                  <c:x val="-4.337731977051263E-2"/>
                  <c:y val="5.5223804095195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9-4BF7-BBB0-15476B1B8C0A}"/>
                </c:ext>
              </c:extLst>
            </c:dLbl>
            <c:dLbl>
              <c:idx val="2"/>
              <c:layout>
                <c:manualLayout>
                  <c:x val="-4.1982855591326904E-2"/>
                  <c:y val="-5.527933583613486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9-4BF7-BBB0-15476B1B8C0A}"/>
                </c:ext>
              </c:extLst>
            </c:dLbl>
            <c:dLbl>
              <c:idx val="3"/>
              <c:layout>
                <c:manualLayout>
                  <c:x val="-5.4848143982002252E-2"/>
                  <c:y val="7.913818853451400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39-4BF7-BBB0-15476B1B8C0A}"/>
                </c:ext>
              </c:extLst>
            </c:dLbl>
            <c:dLbl>
              <c:idx val="4"/>
              <c:layout>
                <c:manualLayout>
                  <c:x val="-5.1147477533050302E-2"/>
                  <c:y val="-9.7038981238456223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39-4BF7-BBB0-15476B1B8C0A}"/>
                </c:ext>
              </c:extLst>
            </c:dLbl>
            <c:dLbl>
              <c:idx val="5"/>
              <c:layout>
                <c:manualLayout>
                  <c:x val="-2.1333462349464382E-2"/>
                  <c:y val="-6.29490000618609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39-4BF7-BBB0-15476B1B8C0A}"/>
                </c:ext>
              </c:extLst>
            </c:dLbl>
            <c:dLbl>
              <c:idx val="6"/>
              <c:layout>
                <c:manualLayout>
                  <c:x val="-4.7481645439481357E-2"/>
                  <c:y val="-0.15374992267380727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39-4BF7-BBB0-15476B1B8C0A}"/>
                </c:ext>
              </c:extLst>
            </c:dLbl>
            <c:dLbl>
              <c:idx val="7"/>
              <c:layout>
                <c:manualLayout>
                  <c:x val="-1.8392700912385953E-2"/>
                  <c:y val="4.59071908940674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39-4BF7-BBB0-15476B1B8C0A}"/>
                </c:ext>
              </c:extLst>
            </c:dLbl>
            <c:dLbl>
              <c:idx val="8"/>
              <c:layout>
                <c:manualLayout>
                  <c:x val="-2.8840820854132001E-2"/>
                  <c:y val="3.973509933774834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39-4BF7-BBB0-15476B1B8C0A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6"/>
              <c:pt idx="0">
                <c:v>28</c:v>
              </c:pt>
              <c:pt idx="1">
                <c:v>29</c:v>
              </c:pt>
              <c:pt idx="2">
                <c:v>30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</c:numLit>
          </c:cat>
          <c:val>
            <c:numLit>
              <c:formatCode>#,##0.0;"▲ "#,##0.0</c:formatCode>
              <c:ptCount val="6"/>
              <c:pt idx="0">
                <c:v>0.8</c:v>
              </c:pt>
              <c:pt idx="1">
                <c:v>1.8</c:v>
              </c:pt>
              <c:pt idx="2">
                <c:v>0.3</c:v>
              </c:pt>
              <c:pt idx="3">
                <c:v>-0.3</c:v>
              </c:pt>
              <c:pt idx="4">
                <c:v>-4.0999999999999996</c:v>
              </c:pt>
              <c:pt idx="5">
                <c:v>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8839-4BF7-BBB0-15476B1B8C0A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3.4640992456588089E-2"/>
                  <c:y val="5.74695334800321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39-4BF7-BBB0-15476B1B8C0A}"/>
                </c:ext>
              </c:extLst>
            </c:dLbl>
            <c:dLbl>
              <c:idx val="1"/>
              <c:layout>
                <c:manualLayout>
                  <c:x val="-3.9419266140119619E-2"/>
                  <c:y val="-6.8157692409660908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39-4BF7-BBB0-15476B1B8C0A}"/>
                </c:ext>
              </c:extLst>
            </c:dLbl>
            <c:dLbl>
              <c:idx val="2"/>
              <c:layout>
                <c:manualLayout>
                  <c:x val="-3.5799557313400343E-2"/>
                  <c:y val="6.365421494030418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39-4BF7-BBB0-15476B1B8C0A}"/>
                </c:ext>
              </c:extLst>
            </c:dLbl>
            <c:dLbl>
              <c:idx val="3"/>
              <c:layout>
                <c:manualLayout>
                  <c:x val="-3.7310174937810192E-2"/>
                  <c:y val="-4.286327845382965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39-4BF7-BBB0-15476B1B8C0A}"/>
                </c:ext>
              </c:extLst>
            </c:dLbl>
            <c:dLbl>
              <c:idx val="4"/>
              <c:layout>
                <c:manualLayout>
                  <c:x val="-4.8548447573085622E-2"/>
                  <c:y val="7.0727926685931933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39-4BF7-BBB0-15476B1B8C0A}"/>
                </c:ext>
              </c:extLst>
            </c:dLbl>
            <c:dLbl>
              <c:idx val="5"/>
              <c:layout>
                <c:manualLayout>
                  <c:x val="-2.5521003422959228E-3"/>
                  <c:y val="-1.482329860282618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39-4BF7-BBB0-15476B1B8C0A}"/>
                </c:ext>
              </c:extLst>
            </c:dLbl>
            <c:dLbl>
              <c:idx val="6"/>
              <c:layout>
                <c:manualLayout>
                  <c:x val="-3.903657204139805E-2"/>
                  <c:y val="5.989678057919527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06709075158703E-2"/>
                      <c:h val="6.7950169875424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839-4BF7-BBB0-15476B1B8C0A}"/>
                </c:ext>
              </c:extLst>
            </c:dLbl>
            <c:dLbl>
              <c:idx val="7"/>
              <c:layout>
                <c:manualLayout>
                  <c:x val="-3.4818228366615467E-2"/>
                  <c:y val="-8.954284754809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39-4BF7-BBB0-15476B1B8C0A}"/>
                </c:ext>
              </c:extLst>
            </c:dLbl>
            <c:dLbl>
              <c:idx val="8"/>
              <c:layout>
                <c:manualLayout>
                  <c:x val="-3.5496394897393237E-2"/>
                  <c:y val="-5.29801324503311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39-4BF7-BBB0-15476B1B8C0A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6"/>
              <c:pt idx="0">
                <c:v>28</c:v>
              </c:pt>
              <c:pt idx="1">
                <c:v>29</c:v>
              </c:pt>
              <c:pt idx="2">
                <c:v>30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</c:numLit>
          </c:cat>
          <c:val>
            <c:numLit>
              <c:formatCode>#,##0.0;"▲ "#,##0.0</c:formatCode>
              <c:ptCount val="6"/>
              <c:pt idx="0">
                <c:v>0.4</c:v>
              </c:pt>
              <c:pt idx="1">
                <c:v>2.2000000000000002</c:v>
              </c:pt>
              <c:pt idx="2">
                <c:v>-0.4</c:v>
              </c:pt>
              <c:pt idx="3">
                <c:v>-0.3</c:v>
              </c:pt>
              <c:pt idx="4">
                <c:v>-3.8</c:v>
              </c:pt>
              <c:pt idx="5">
                <c:v>3.1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8839-4BF7-BBB0-15476B1B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4496"/>
        <c:axId val="158796416"/>
      </c:lineChart>
      <c:catAx>
        <c:axId val="1587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6416"/>
        <c:crossesAt val="-8"/>
        <c:auto val="0"/>
        <c:lblAlgn val="ctr"/>
        <c:lblOffset val="100"/>
        <c:noMultiLvlLbl val="0"/>
      </c:catAx>
      <c:valAx>
        <c:axId val="158796416"/>
        <c:scaling>
          <c:orientation val="minMax"/>
          <c:max val="6"/>
          <c:min val="-6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449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42077208090924118"/>
          <c:y val="4.4639925059872569E-2"/>
          <c:w val="0.48379597711576372"/>
          <c:h val="7.42692011983350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21143289562249332"/>
          <c:y val="5.3572954543472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0071318514316E-2"/>
          <c:y val="0.1437540053809734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73392438236572E-2"/>
                  <c:y val="-0.10553064587856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A-43DF-A8A3-33FEC4D5D137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A-43DF-A8A3-33FEC4D5D137}"/>
                </c:ext>
              </c:extLst>
            </c:dLbl>
            <c:dLbl>
              <c:idx val="2"/>
              <c:layout>
                <c:manualLayout>
                  <c:x val="-3.3542976939203356E-2"/>
                  <c:y val="-8.948545861297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A-43DF-A8A3-33FEC4D5D137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A-43DF-A8A3-33FEC4D5D137}"/>
                </c:ext>
              </c:extLst>
            </c:dLbl>
            <c:dLbl>
              <c:idx val="4"/>
              <c:layout>
                <c:manualLayout>
                  <c:x val="-4.7559533055333184E-2"/>
                  <c:y val="6.566597779928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A-43DF-A8A3-33FEC4D5D137}"/>
                </c:ext>
              </c:extLst>
            </c:dLbl>
            <c:dLbl>
              <c:idx val="5"/>
              <c:layout>
                <c:manualLayout>
                  <c:x val="-1.9380195078043165E-2"/>
                  <c:y val="-5.4042081949058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A-43DF-A8A3-33FEC4D5D137}"/>
                </c:ext>
              </c:extLst>
            </c:dLbl>
            <c:dLbl>
              <c:idx val="6"/>
              <c:layout>
                <c:manualLayout>
                  <c:x val="-4.3586122296169733E-2"/>
                  <c:y val="4.819106913961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A-43DF-A8A3-33FEC4D5D137}"/>
                </c:ext>
              </c:extLst>
            </c:dLbl>
            <c:dLbl>
              <c:idx val="7"/>
              <c:layout>
                <c:manualLayout>
                  <c:x val="-1.2139605462822459E-2"/>
                  <c:y val="6.644518272425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A-43DF-A8A3-33FEC4D5D13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6"/>
              <c:pt idx="0">
                <c:v>28</c:v>
              </c:pt>
              <c:pt idx="1">
                <c:v>29</c:v>
              </c:pt>
              <c:pt idx="2">
                <c:v>30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</c:numLit>
          </c:cat>
          <c:val>
            <c:numLit>
              <c:formatCode>#,##0.0;"▲ "#,##0.0</c:formatCode>
              <c:ptCount val="6"/>
              <c:pt idx="0">
                <c:v>0.8</c:v>
              </c:pt>
              <c:pt idx="1">
                <c:v>2</c:v>
              </c:pt>
              <c:pt idx="2">
                <c:v>0.2</c:v>
              </c:pt>
              <c:pt idx="3">
                <c:v>0.5</c:v>
              </c:pt>
              <c:pt idx="4">
                <c:v>-4.5</c:v>
              </c:pt>
              <c:pt idx="5">
                <c:v>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A3A-43DF-A8A3-33FEC4D5D137}"/>
            </c:ext>
          </c:extLst>
        </c:ser>
        <c:ser>
          <c:idx val="1"/>
          <c:order val="1"/>
          <c:tx>
            <c:v>兵庫県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350124861099496E-2"/>
                  <c:y val="7.0459448382905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A-43DF-A8A3-33FEC4D5D137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3A-43DF-A8A3-33FEC4D5D137}"/>
                </c:ext>
              </c:extLst>
            </c:dLbl>
            <c:dLbl>
              <c:idx val="2"/>
              <c:layout>
                <c:manualLayout>
                  <c:x val="-3.1446540880503145E-2"/>
                  <c:y val="4.47427293064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A-43DF-A8A3-33FEC4D5D137}"/>
                </c:ext>
              </c:extLst>
            </c:dLbl>
            <c:dLbl>
              <c:idx val="3"/>
              <c:layout>
                <c:manualLayout>
                  <c:x val="-3.1446540880503145E-2"/>
                  <c:y val="5.375891771917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A-43DF-A8A3-33FEC4D5D137}"/>
                </c:ext>
              </c:extLst>
            </c:dLbl>
            <c:dLbl>
              <c:idx val="4"/>
              <c:layout>
                <c:manualLayout>
                  <c:x val="-5.3556211391633711E-2"/>
                  <c:y val="-7.497144252317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A-43DF-A8A3-33FEC4D5D137}"/>
                </c:ext>
              </c:extLst>
            </c:dLbl>
            <c:dLbl>
              <c:idx val="5"/>
              <c:layout>
                <c:manualLayout>
                  <c:x val="-1.8648473189713199E-2"/>
                  <c:y val="6.26408908188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A-43DF-A8A3-33FEC4D5D137}"/>
                </c:ext>
              </c:extLst>
            </c:dLbl>
            <c:dLbl>
              <c:idx val="6"/>
              <c:layout>
                <c:manualLayout>
                  <c:x val="-4.7486329004018654E-2"/>
                  <c:y val="-0.1255768610319059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87296030333081E-2"/>
                      <c:h val="7.5304540420819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3A-43DF-A8A3-33FEC4D5D137}"/>
                </c:ext>
              </c:extLst>
            </c:dLbl>
            <c:dLbl>
              <c:idx val="7"/>
              <c:layout>
                <c:manualLayout>
                  <c:x val="-2.4279210925645067E-2"/>
                  <c:y val="-4.872646733111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A-43DF-A8A3-33FEC4D5D13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6"/>
              <c:pt idx="0">
                <c:v>28</c:v>
              </c:pt>
              <c:pt idx="1">
                <c:v>29</c:v>
              </c:pt>
              <c:pt idx="2">
                <c:v>30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</c:numLit>
          </c:cat>
          <c:val>
            <c:numLit>
              <c:formatCode>#,##0.0;"▲ "#,##0.0</c:formatCode>
              <c:ptCount val="6"/>
              <c:pt idx="0">
                <c:v>0.2</c:v>
              </c:pt>
              <c:pt idx="1">
                <c:v>1.8</c:v>
              </c:pt>
              <c:pt idx="2">
                <c:v>-0.4</c:v>
              </c:pt>
              <c:pt idx="3">
                <c:v>0.2</c:v>
              </c:pt>
              <c:pt idx="4">
                <c:v>-3.2</c:v>
              </c:pt>
              <c:pt idx="5">
                <c:v>3.3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6A3A-43DF-A8A3-33FEC4D5D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4032"/>
        <c:axId val="158845568"/>
      </c:lineChart>
      <c:catAx>
        <c:axId val="158844032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5568"/>
        <c:crossesAt val="-6"/>
        <c:auto val="0"/>
        <c:lblAlgn val="ctr"/>
        <c:lblOffset val="100"/>
        <c:noMultiLvlLbl val="0"/>
      </c:catAx>
      <c:valAx>
        <c:axId val="1588455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40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812254310396334"/>
          <c:y val="3.2477917004560479E-2"/>
          <c:w val="0.37250363431429945"/>
          <c:h val="7.5631011239874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18</xdr:col>
      <xdr:colOff>114300</xdr:colOff>
      <xdr:row>4</xdr:row>
      <xdr:rowOff>19050</xdr:rowOff>
    </xdr:from>
    <xdr:to>
      <xdr:col>25</xdr:col>
      <xdr:colOff>447675</xdr:colOff>
      <xdr:row>21</xdr:row>
      <xdr:rowOff>9525</xdr:rowOff>
    </xdr:to>
    <xdr:graphicFrame macro="">
      <xdr:nvGraphicFramePr>
        <xdr:cNvPr id="30" name="グラフ 3">
          <a:extLst>
            <a:ext uri="{FF2B5EF4-FFF2-40B4-BE49-F238E27FC236}">
              <a16:creationId xmlns:a16="http://schemas.microsoft.com/office/drawing/2014/main" id="{706AFC89-7B9B-4CC9-944C-AB2937BF6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114300</xdr:colOff>
      <xdr:row>23</xdr:row>
      <xdr:rowOff>9525</xdr:rowOff>
    </xdr:from>
    <xdr:to>
      <xdr:col>25</xdr:col>
      <xdr:colOff>523875</xdr:colOff>
      <xdr:row>40</xdr:row>
      <xdr:rowOff>123825</xdr:rowOff>
    </xdr:to>
    <xdr:graphicFrame macro="">
      <xdr:nvGraphicFramePr>
        <xdr:cNvPr id="31" name="グラフ 1">
          <a:extLst>
            <a:ext uri="{FF2B5EF4-FFF2-40B4-BE49-F238E27FC236}">
              <a16:creationId xmlns:a16="http://schemas.microsoft.com/office/drawing/2014/main" id="{2F1D66C2-4BF3-4360-A376-96B08FF33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9" name="Line 1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28" name="Line 1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8" name="Line 1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9" name="Line 1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3" name="Line 1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4" name="Line 1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5" name="Line 1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9" name="Line 13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0" name="Line 1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2" name="Line 1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4" name="Lin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9" name="Line 1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1" name="Line 1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2" name="Line 1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5" name="Line 1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6" name="Line 1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3" name="Line 1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1" name="Line 12">
          <a:extLst>
            <a:ext uri="{FF2B5EF4-FFF2-40B4-BE49-F238E27FC236}">
              <a16:creationId xmlns:a16="http://schemas.microsoft.com/office/drawing/2014/main" id="{8A118C79-9A58-43DB-94E4-767F75B60834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3" name="Line 12">
          <a:extLst>
            <a:ext uri="{FF2B5EF4-FFF2-40B4-BE49-F238E27FC236}">
              <a16:creationId xmlns:a16="http://schemas.microsoft.com/office/drawing/2014/main" id="{A922196F-EF3F-4BED-AA31-F7DC41E30D67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8F8AE4D6-1E65-4028-9954-E20941EB881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6" name="Line 12">
          <a:extLst>
            <a:ext uri="{FF2B5EF4-FFF2-40B4-BE49-F238E27FC236}">
              <a16:creationId xmlns:a16="http://schemas.microsoft.com/office/drawing/2014/main" id="{C29A27D9-6A82-4DF2-A5B8-A67B17603E86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8" name="Line 12">
          <a:extLst>
            <a:ext uri="{FF2B5EF4-FFF2-40B4-BE49-F238E27FC236}">
              <a16:creationId xmlns:a16="http://schemas.microsoft.com/office/drawing/2014/main" id="{86554921-A53E-4275-9C48-A6D866DFDF30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9" name="Line 12">
          <a:extLst>
            <a:ext uri="{FF2B5EF4-FFF2-40B4-BE49-F238E27FC236}">
              <a16:creationId xmlns:a16="http://schemas.microsoft.com/office/drawing/2014/main" id="{C1259613-BFB2-47C1-8623-74DE32B7F9CC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4BFDEB00-F89E-4330-9529-E209B880F114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28753EA9-4C56-4FD5-AAD7-BDB4A035F0E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4" name="Line 12">
          <a:extLst>
            <a:ext uri="{FF2B5EF4-FFF2-40B4-BE49-F238E27FC236}">
              <a16:creationId xmlns:a16="http://schemas.microsoft.com/office/drawing/2014/main" id="{32D3D9E2-616F-43E0-AFC6-5A0A54259596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05" name="Line 12">
          <a:extLst>
            <a:ext uri="{FF2B5EF4-FFF2-40B4-BE49-F238E27FC236}">
              <a16:creationId xmlns:a16="http://schemas.microsoft.com/office/drawing/2014/main" id="{68ECD8EC-3B3C-488A-9D1A-7FD0575D0ED3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06" name="Line 12">
          <a:extLst>
            <a:ext uri="{FF2B5EF4-FFF2-40B4-BE49-F238E27FC236}">
              <a16:creationId xmlns:a16="http://schemas.microsoft.com/office/drawing/2014/main" id="{A2C93006-1273-46F8-A7BB-907AB7A299AA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07" name="Line 12">
          <a:extLst>
            <a:ext uri="{FF2B5EF4-FFF2-40B4-BE49-F238E27FC236}">
              <a16:creationId xmlns:a16="http://schemas.microsoft.com/office/drawing/2014/main" id="{243B1919-B2CE-4B5C-993D-8F51E1826D9F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09" name="Line 12">
          <a:extLst>
            <a:ext uri="{FF2B5EF4-FFF2-40B4-BE49-F238E27FC236}">
              <a16:creationId xmlns:a16="http://schemas.microsoft.com/office/drawing/2014/main" id="{45771D6F-9B56-457F-8A70-1E905E96E9E9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11" name="Line 12">
          <a:extLst>
            <a:ext uri="{FF2B5EF4-FFF2-40B4-BE49-F238E27FC236}">
              <a16:creationId xmlns:a16="http://schemas.microsoft.com/office/drawing/2014/main" id="{E054FFF5-4363-4CDE-AE70-9535A3A4E28D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2" name="Line 12">
          <a:extLst>
            <a:ext uri="{FF2B5EF4-FFF2-40B4-BE49-F238E27FC236}">
              <a16:creationId xmlns:a16="http://schemas.microsoft.com/office/drawing/2014/main" id="{BD82C8BD-3914-4CCD-B3EA-D5EDCA1EC83B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13" name="Line 12">
          <a:extLst>
            <a:ext uri="{FF2B5EF4-FFF2-40B4-BE49-F238E27FC236}">
              <a16:creationId xmlns:a16="http://schemas.microsoft.com/office/drawing/2014/main" id="{AAC0D006-4165-4F1E-96A0-F90B45E56996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14" name="Line 12">
          <a:extLst>
            <a:ext uri="{FF2B5EF4-FFF2-40B4-BE49-F238E27FC236}">
              <a16:creationId xmlns:a16="http://schemas.microsoft.com/office/drawing/2014/main" id="{71F49916-F0BB-4A1A-A90F-589D9D3CFB19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4" name="Line 5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4" name="Line 5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86411F4A-7E28-4F46-AEE6-72C755EBCD75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5F40C397-61C4-4566-85FF-C8C85FFB144E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8" name="Line 5">
          <a:extLst>
            <a:ext uri="{FF2B5EF4-FFF2-40B4-BE49-F238E27FC236}">
              <a16:creationId xmlns:a16="http://schemas.microsoft.com/office/drawing/2014/main" id="{BD8E29C1-D4AE-42F9-B707-9E2953FC7E7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B4BD0D8B-1620-4F30-8432-6E0CBBE69828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A48B2ED0-E95A-4472-BE38-F7169C3E706D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89CF5DB6-C276-42FE-9EC0-491F5E9B7FB4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87A6D0D4-A541-46E6-8A81-EAA5DF3A5DB1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25B2C17C-7D8B-4EE5-A20B-7C5E9B18F1D5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C040D689-CAE5-4631-98A3-CE1038E8775A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D88A3A9A-F921-4EA1-AD60-D9700D0870F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2FDB1962-07F3-4180-B265-2BA6C481068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9B361192-EDD8-49F1-936E-365B838C0543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workbookViewId="0">
      <selection activeCell="B17" sqref="B17"/>
    </sheetView>
  </sheetViews>
  <sheetFormatPr defaultRowHeight="13.5"/>
  <cols>
    <col min="1" max="10" width="10.625" customWidth="1"/>
  </cols>
  <sheetData>
    <row r="1" spans="1:10">
      <c r="A1" s="2"/>
      <c r="B1" s="6"/>
      <c r="C1" s="2"/>
      <c r="D1" s="2"/>
      <c r="E1" s="2"/>
      <c r="F1" s="2"/>
      <c r="G1" s="2"/>
      <c r="H1" s="2"/>
      <c r="I1" s="2"/>
    </row>
    <row r="2" spans="1:10">
      <c r="A2" s="2"/>
      <c r="B2" s="6"/>
      <c r="C2" s="2"/>
      <c r="D2" s="2"/>
      <c r="E2" s="2"/>
      <c r="F2" s="2"/>
      <c r="G2" s="2"/>
      <c r="H2" s="2"/>
      <c r="I2" s="2"/>
    </row>
    <row r="3" spans="1:10">
      <c r="A3" s="2"/>
      <c r="B3" s="6"/>
      <c r="C3" s="2"/>
      <c r="D3" s="2"/>
      <c r="E3" s="2"/>
      <c r="F3" s="2"/>
      <c r="G3" s="2"/>
      <c r="H3" s="2"/>
      <c r="I3" s="2"/>
    </row>
    <row r="4" spans="1:10">
      <c r="A4" s="2"/>
      <c r="B4" s="6"/>
      <c r="C4" s="2"/>
      <c r="D4" s="2"/>
      <c r="E4" s="2"/>
      <c r="F4" s="2"/>
      <c r="G4" s="2"/>
      <c r="H4" s="2"/>
      <c r="I4" s="2"/>
    </row>
    <row r="5" spans="1:10">
      <c r="A5" s="2"/>
      <c r="B5" s="6"/>
      <c r="C5" s="2"/>
      <c r="D5" s="2"/>
      <c r="E5" s="2"/>
      <c r="F5" s="2"/>
      <c r="G5" s="2"/>
      <c r="H5" s="2"/>
      <c r="I5" s="2"/>
    </row>
    <row r="6" spans="1:10">
      <c r="A6" s="2"/>
      <c r="B6" s="6"/>
      <c r="C6" s="2"/>
      <c r="D6" s="2"/>
      <c r="E6" s="2"/>
      <c r="F6" s="2"/>
      <c r="G6" s="2"/>
      <c r="H6" s="2"/>
      <c r="I6" s="2"/>
    </row>
    <row r="7" spans="1:10">
      <c r="A7" s="2"/>
      <c r="B7" s="6"/>
      <c r="C7" s="2"/>
      <c r="D7" s="2"/>
      <c r="E7" s="2"/>
      <c r="F7" s="2"/>
      <c r="G7" s="2"/>
      <c r="H7" s="2"/>
      <c r="I7" s="2"/>
    </row>
    <row r="8" spans="1:10" ht="35.25">
      <c r="A8" s="7" t="s">
        <v>141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79"/>
      <c r="C9" s="12" t="s">
        <v>6</v>
      </c>
      <c r="D9" s="11"/>
      <c r="E9" s="2"/>
      <c r="F9" s="2"/>
      <c r="G9" s="2"/>
      <c r="H9" s="2"/>
      <c r="I9" s="2"/>
    </row>
    <row r="10" spans="1:10">
      <c r="A10" s="2"/>
      <c r="B10" s="6"/>
      <c r="C10" s="2"/>
      <c r="D10" s="2"/>
      <c r="E10" s="2"/>
      <c r="F10" s="2"/>
      <c r="G10" s="2"/>
      <c r="H10" s="2"/>
      <c r="I10" s="2"/>
    </row>
    <row r="11" spans="1:10">
      <c r="A11" s="2"/>
      <c r="B11" s="6"/>
      <c r="C11" s="2"/>
      <c r="D11" s="2"/>
      <c r="E11" s="2"/>
      <c r="F11" s="2"/>
      <c r="G11" s="2"/>
      <c r="H11" s="2"/>
      <c r="I11" s="2"/>
    </row>
    <row r="12" spans="1:10">
      <c r="A12" s="2"/>
      <c r="B12" s="6"/>
      <c r="C12" s="2"/>
      <c r="D12" s="2"/>
      <c r="E12" s="2"/>
      <c r="F12" s="2"/>
      <c r="G12" s="2"/>
      <c r="H12" s="2"/>
      <c r="I12" s="2"/>
    </row>
    <row r="13" spans="1:10">
      <c r="A13" s="2"/>
      <c r="B13" s="6"/>
      <c r="C13" s="2"/>
      <c r="D13" s="2"/>
      <c r="E13" s="2"/>
      <c r="F13" s="2"/>
      <c r="G13" s="2"/>
      <c r="H13" s="2"/>
      <c r="I13" s="2"/>
    </row>
    <row r="14" spans="1:10">
      <c r="A14" s="2"/>
      <c r="B14" s="6"/>
      <c r="C14" s="2"/>
      <c r="D14" s="2"/>
      <c r="E14" s="2"/>
      <c r="F14" s="2"/>
      <c r="G14" s="2"/>
      <c r="H14" s="2"/>
      <c r="I14" s="2"/>
    </row>
    <row r="15" spans="1:10">
      <c r="A15" s="2"/>
      <c r="B15" s="6"/>
      <c r="C15" s="2"/>
      <c r="D15" s="2"/>
      <c r="E15" s="2"/>
      <c r="F15" s="2"/>
      <c r="G15" s="2"/>
      <c r="H15" s="2"/>
      <c r="I15" s="2"/>
    </row>
    <row r="16" spans="1:10" ht="27">
      <c r="A16" s="2"/>
      <c r="B16" s="380" t="s">
        <v>321</v>
      </c>
      <c r="C16" s="380"/>
      <c r="D16" s="380"/>
      <c r="E16" s="380"/>
      <c r="F16" s="380"/>
      <c r="G16" s="380"/>
      <c r="H16" s="2"/>
      <c r="I16" s="2"/>
    </row>
    <row r="17" spans="1:9">
      <c r="A17" s="2"/>
      <c r="B17" s="6"/>
      <c r="C17" s="2"/>
      <c r="D17" s="2"/>
      <c r="E17" s="2"/>
      <c r="F17" s="2"/>
      <c r="G17" s="2"/>
      <c r="H17" s="2"/>
      <c r="I17" s="2"/>
    </row>
    <row r="18" spans="1:9">
      <c r="A18" s="2"/>
      <c r="B18" s="6"/>
      <c r="C18" s="2"/>
      <c r="D18" s="2"/>
      <c r="E18" s="2"/>
      <c r="F18" s="2"/>
      <c r="G18" s="2"/>
      <c r="H18" s="2"/>
      <c r="I18" s="2"/>
    </row>
    <row r="19" spans="1:9">
      <c r="A19" s="2"/>
      <c r="B19" s="6"/>
      <c r="C19" s="2"/>
      <c r="D19" s="2"/>
      <c r="E19" s="2"/>
      <c r="F19" s="2"/>
      <c r="G19" s="2"/>
      <c r="H19" s="2"/>
      <c r="I19" s="2"/>
    </row>
    <row r="20" spans="1:9">
      <c r="A20" s="2"/>
      <c r="B20" s="6"/>
      <c r="C20" s="2"/>
      <c r="D20" s="2"/>
      <c r="E20" s="2"/>
      <c r="F20" s="2"/>
      <c r="G20" s="2"/>
      <c r="H20" s="2"/>
      <c r="I20" s="2"/>
    </row>
    <row r="21" spans="1:9">
      <c r="A21" s="2"/>
      <c r="B21" s="6"/>
      <c r="C21" s="2"/>
      <c r="D21" s="2"/>
      <c r="E21" s="2"/>
      <c r="F21" s="2"/>
      <c r="G21" s="2"/>
      <c r="H21" s="2"/>
      <c r="I21" s="2"/>
    </row>
    <row r="22" spans="1:9">
      <c r="A22" s="2"/>
      <c r="B22" s="6"/>
      <c r="C22" s="2"/>
      <c r="D22" s="2"/>
      <c r="E22" s="2"/>
      <c r="F22" s="2"/>
      <c r="G22" s="2"/>
      <c r="H22" s="2"/>
      <c r="I22" s="2"/>
    </row>
    <row r="23" spans="1:9">
      <c r="A23" s="2"/>
      <c r="B23" s="6"/>
      <c r="C23" s="2"/>
      <c r="D23" s="2"/>
      <c r="E23" s="2"/>
      <c r="F23" s="2"/>
      <c r="G23" s="2"/>
      <c r="H23" s="2"/>
      <c r="I23" s="2"/>
    </row>
    <row r="24" spans="1:9">
      <c r="A24" s="2"/>
      <c r="B24" s="6"/>
      <c r="C24" s="2"/>
      <c r="D24" s="2"/>
      <c r="E24" s="2"/>
      <c r="F24" s="2"/>
      <c r="G24" s="2"/>
      <c r="H24" s="2"/>
      <c r="I24" s="2"/>
    </row>
    <row r="25" spans="1:9">
      <c r="A25" s="2"/>
      <c r="B25" s="6"/>
      <c r="C25" s="2"/>
      <c r="D25" s="2"/>
      <c r="E25" s="2"/>
      <c r="F25" s="2"/>
      <c r="G25" s="2"/>
      <c r="H25" s="2"/>
      <c r="I25" s="2"/>
    </row>
    <row r="26" spans="1:9">
      <c r="A26" s="2"/>
      <c r="B26" s="6"/>
      <c r="C26" s="2"/>
      <c r="D26" s="2"/>
      <c r="E26" s="2"/>
      <c r="F26" s="2"/>
      <c r="G26" s="2"/>
      <c r="H26" s="2"/>
      <c r="I26" s="2"/>
    </row>
    <row r="27" spans="1:9">
      <c r="A27" s="2"/>
      <c r="B27" s="6"/>
      <c r="C27" s="2"/>
      <c r="D27" s="2"/>
      <c r="E27" s="2"/>
      <c r="F27" s="2"/>
      <c r="G27" s="2"/>
      <c r="H27" s="2"/>
      <c r="I27" s="2"/>
    </row>
    <row r="28" spans="1:9">
      <c r="A28" s="2"/>
      <c r="B28" s="6"/>
      <c r="C28" s="2"/>
      <c r="D28" s="2"/>
      <c r="E28" s="2"/>
      <c r="F28" s="2"/>
      <c r="G28" s="2"/>
      <c r="H28" s="2"/>
      <c r="I28" s="2"/>
    </row>
    <row r="29" spans="1:9">
      <c r="A29" s="2"/>
      <c r="B29" s="6"/>
      <c r="C29" s="2"/>
      <c r="D29" s="2"/>
      <c r="E29" s="2"/>
      <c r="F29" s="2"/>
      <c r="G29" s="2"/>
      <c r="H29" s="2"/>
      <c r="I29" s="2"/>
    </row>
    <row r="30" spans="1:9">
      <c r="A30" s="2"/>
      <c r="B30" s="6"/>
      <c r="C30" s="2"/>
      <c r="D30" s="2"/>
      <c r="E30" s="2"/>
      <c r="F30" s="2"/>
      <c r="G30" s="2"/>
      <c r="H30" s="2"/>
      <c r="I30" s="2"/>
    </row>
    <row r="31" spans="1:9">
      <c r="A31" s="2"/>
      <c r="B31" s="6"/>
      <c r="C31" s="2"/>
      <c r="D31" s="2"/>
      <c r="E31" s="2"/>
      <c r="F31" s="2"/>
      <c r="G31" s="2"/>
      <c r="H31" s="2"/>
      <c r="I31" s="2"/>
    </row>
    <row r="32" spans="1:9">
      <c r="A32" s="2"/>
      <c r="B32" s="6"/>
      <c r="C32" s="2"/>
      <c r="D32" s="2"/>
      <c r="E32" s="2"/>
      <c r="F32" s="2"/>
      <c r="G32" s="2"/>
      <c r="H32" s="2"/>
      <c r="I32" s="2"/>
    </row>
    <row r="33" spans="1:9">
      <c r="A33" s="2"/>
      <c r="B33" s="6"/>
      <c r="C33" s="2"/>
      <c r="D33" s="2"/>
      <c r="E33" s="2"/>
      <c r="F33" s="2"/>
      <c r="G33" s="2"/>
      <c r="H33" s="2"/>
      <c r="I33" s="2"/>
    </row>
    <row r="34" spans="1:9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81">
        <v>44281</v>
      </c>
      <c r="D35" s="381"/>
      <c r="E35" s="381"/>
      <c r="F35" s="381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>
      <c r="A42" s="2"/>
      <c r="B42" s="6"/>
      <c r="C42" s="2"/>
      <c r="D42" s="2"/>
      <c r="E42" s="2"/>
      <c r="F42" s="2"/>
      <c r="G42" s="2"/>
      <c r="H42" s="2"/>
      <c r="I42" s="2"/>
    </row>
    <row r="43" spans="1:9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82" t="s">
        <v>7</v>
      </c>
      <c r="C44" s="382"/>
      <c r="D44" s="382"/>
      <c r="E44" s="382"/>
      <c r="F44" s="382"/>
      <c r="G44" s="38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37"/>
  <sheetViews>
    <sheetView tabSelected="1" topLeftCell="A2" workbookViewId="0">
      <selection activeCell="H6" sqref="H6"/>
    </sheetView>
  </sheetViews>
  <sheetFormatPr defaultRowHeight="13.5"/>
  <cols>
    <col min="1" max="1" width="5.375" style="71" customWidth="1"/>
    <col min="2" max="2" width="10.875" style="71" customWidth="1"/>
    <col min="3" max="7" width="9.625" style="71" customWidth="1"/>
    <col min="8" max="8" width="10.5" style="71" customWidth="1"/>
    <col min="9" max="9" width="4.75" style="71" customWidth="1"/>
    <col min="10" max="10" width="12.875" style="71" customWidth="1"/>
    <col min="11" max="13" width="11.625" style="71" customWidth="1"/>
    <col min="14" max="256" width="9" style="71"/>
    <col min="257" max="257" width="5.375" style="71" customWidth="1"/>
    <col min="258" max="258" width="10.875" style="71" customWidth="1"/>
    <col min="259" max="263" width="9.625" style="71" customWidth="1"/>
    <col min="264" max="264" width="13.375" style="71" customWidth="1"/>
    <col min="265" max="265" width="4.75" style="71" customWidth="1"/>
    <col min="266" max="266" width="12.875" style="71" customWidth="1"/>
    <col min="267" max="269" width="11.625" style="71" customWidth="1"/>
    <col min="270" max="512" width="9" style="71"/>
    <col min="513" max="513" width="5.375" style="71" customWidth="1"/>
    <col min="514" max="514" width="10.875" style="71" customWidth="1"/>
    <col min="515" max="519" width="9.625" style="71" customWidth="1"/>
    <col min="520" max="520" width="13.375" style="71" customWidth="1"/>
    <col min="521" max="521" width="4.75" style="71" customWidth="1"/>
    <col min="522" max="522" width="12.875" style="71" customWidth="1"/>
    <col min="523" max="525" width="11.625" style="71" customWidth="1"/>
    <col min="526" max="768" width="9" style="71"/>
    <col min="769" max="769" width="5.375" style="71" customWidth="1"/>
    <col min="770" max="770" width="10.875" style="71" customWidth="1"/>
    <col min="771" max="775" width="9.625" style="71" customWidth="1"/>
    <col min="776" max="776" width="13.375" style="71" customWidth="1"/>
    <col min="777" max="777" width="4.75" style="71" customWidth="1"/>
    <col min="778" max="778" width="12.875" style="71" customWidth="1"/>
    <col min="779" max="781" width="11.625" style="71" customWidth="1"/>
    <col min="782" max="1024" width="9" style="71"/>
    <col min="1025" max="1025" width="5.375" style="71" customWidth="1"/>
    <col min="1026" max="1026" width="10.875" style="71" customWidth="1"/>
    <col min="1027" max="1031" width="9.625" style="71" customWidth="1"/>
    <col min="1032" max="1032" width="13.375" style="71" customWidth="1"/>
    <col min="1033" max="1033" width="4.75" style="71" customWidth="1"/>
    <col min="1034" max="1034" width="12.875" style="71" customWidth="1"/>
    <col min="1035" max="1037" width="11.625" style="71" customWidth="1"/>
    <col min="1038" max="1280" width="9" style="71"/>
    <col min="1281" max="1281" width="5.375" style="71" customWidth="1"/>
    <col min="1282" max="1282" width="10.875" style="71" customWidth="1"/>
    <col min="1283" max="1287" width="9.625" style="71" customWidth="1"/>
    <col min="1288" max="1288" width="13.375" style="71" customWidth="1"/>
    <col min="1289" max="1289" width="4.75" style="71" customWidth="1"/>
    <col min="1290" max="1290" width="12.875" style="71" customWidth="1"/>
    <col min="1291" max="1293" width="11.625" style="71" customWidth="1"/>
    <col min="1294" max="1536" width="9" style="71"/>
    <col min="1537" max="1537" width="5.375" style="71" customWidth="1"/>
    <col min="1538" max="1538" width="10.875" style="71" customWidth="1"/>
    <col min="1539" max="1543" width="9.625" style="71" customWidth="1"/>
    <col min="1544" max="1544" width="13.375" style="71" customWidth="1"/>
    <col min="1545" max="1545" width="4.75" style="71" customWidth="1"/>
    <col min="1546" max="1546" width="12.875" style="71" customWidth="1"/>
    <col min="1547" max="1549" width="11.625" style="71" customWidth="1"/>
    <col min="1550" max="1792" width="9" style="71"/>
    <col min="1793" max="1793" width="5.375" style="71" customWidth="1"/>
    <col min="1794" max="1794" width="10.875" style="71" customWidth="1"/>
    <col min="1795" max="1799" width="9.625" style="71" customWidth="1"/>
    <col min="1800" max="1800" width="13.375" style="71" customWidth="1"/>
    <col min="1801" max="1801" width="4.75" style="71" customWidth="1"/>
    <col min="1802" max="1802" width="12.875" style="71" customWidth="1"/>
    <col min="1803" max="1805" width="11.625" style="71" customWidth="1"/>
    <col min="1806" max="2048" width="9" style="71"/>
    <col min="2049" max="2049" width="5.375" style="71" customWidth="1"/>
    <col min="2050" max="2050" width="10.875" style="71" customWidth="1"/>
    <col min="2051" max="2055" width="9.625" style="71" customWidth="1"/>
    <col min="2056" max="2056" width="13.375" style="71" customWidth="1"/>
    <col min="2057" max="2057" width="4.75" style="71" customWidth="1"/>
    <col min="2058" max="2058" width="12.875" style="71" customWidth="1"/>
    <col min="2059" max="2061" width="11.625" style="71" customWidth="1"/>
    <col min="2062" max="2304" width="9" style="71"/>
    <col min="2305" max="2305" width="5.375" style="71" customWidth="1"/>
    <col min="2306" max="2306" width="10.875" style="71" customWidth="1"/>
    <col min="2307" max="2311" width="9.625" style="71" customWidth="1"/>
    <col min="2312" max="2312" width="13.375" style="71" customWidth="1"/>
    <col min="2313" max="2313" width="4.75" style="71" customWidth="1"/>
    <col min="2314" max="2314" width="12.875" style="71" customWidth="1"/>
    <col min="2315" max="2317" width="11.625" style="71" customWidth="1"/>
    <col min="2318" max="2560" width="9" style="71"/>
    <col min="2561" max="2561" width="5.375" style="71" customWidth="1"/>
    <col min="2562" max="2562" width="10.875" style="71" customWidth="1"/>
    <col min="2563" max="2567" width="9.625" style="71" customWidth="1"/>
    <col min="2568" max="2568" width="13.375" style="71" customWidth="1"/>
    <col min="2569" max="2569" width="4.75" style="71" customWidth="1"/>
    <col min="2570" max="2570" width="12.875" style="71" customWidth="1"/>
    <col min="2571" max="2573" width="11.625" style="71" customWidth="1"/>
    <col min="2574" max="2816" width="9" style="71"/>
    <col min="2817" max="2817" width="5.375" style="71" customWidth="1"/>
    <col min="2818" max="2818" width="10.875" style="71" customWidth="1"/>
    <col min="2819" max="2823" width="9.625" style="71" customWidth="1"/>
    <col min="2824" max="2824" width="13.375" style="71" customWidth="1"/>
    <col min="2825" max="2825" width="4.75" style="71" customWidth="1"/>
    <col min="2826" max="2826" width="12.875" style="71" customWidth="1"/>
    <col min="2827" max="2829" width="11.625" style="71" customWidth="1"/>
    <col min="2830" max="3072" width="9" style="71"/>
    <col min="3073" max="3073" width="5.375" style="71" customWidth="1"/>
    <col min="3074" max="3074" width="10.875" style="71" customWidth="1"/>
    <col min="3075" max="3079" width="9.625" style="71" customWidth="1"/>
    <col min="3080" max="3080" width="13.375" style="71" customWidth="1"/>
    <col min="3081" max="3081" width="4.75" style="71" customWidth="1"/>
    <col min="3082" max="3082" width="12.875" style="71" customWidth="1"/>
    <col min="3083" max="3085" width="11.625" style="71" customWidth="1"/>
    <col min="3086" max="3328" width="9" style="71"/>
    <col min="3329" max="3329" width="5.375" style="71" customWidth="1"/>
    <col min="3330" max="3330" width="10.875" style="71" customWidth="1"/>
    <col min="3331" max="3335" width="9.625" style="71" customWidth="1"/>
    <col min="3336" max="3336" width="13.375" style="71" customWidth="1"/>
    <col min="3337" max="3337" width="4.75" style="71" customWidth="1"/>
    <col min="3338" max="3338" width="12.875" style="71" customWidth="1"/>
    <col min="3339" max="3341" width="11.625" style="71" customWidth="1"/>
    <col min="3342" max="3584" width="9" style="71"/>
    <col min="3585" max="3585" width="5.375" style="71" customWidth="1"/>
    <col min="3586" max="3586" width="10.875" style="71" customWidth="1"/>
    <col min="3587" max="3591" width="9.625" style="71" customWidth="1"/>
    <col min="3592" max="3592" width="13.375" style="71" customWidth="1"/>
    <col min="3593" max="3593" width="4.75" style="71" customWidth="1"/>
    <col min="3594" max="3594" width="12.875" style="71" customWidth="1"/>
    <col min="3595" max="3597" width="11.625" style="71" customWidth="1"/>
    <col min="3598" max="3840" width="9" style="71"/>
    <col min="3841" max="3841" width="5.375" style="71" customWidth="1"/>
    <col min="3842" max="3842" width="10.875" style="71" customWidth="1"/>
    <col min="3843" max="3847" width="9.625" style="71" customWidth="1"/>
    <col min="3848" max="3848" width="13.375" style="71" customWidth="1"/>
    <col min="3849" max="3849" width="4.75" style="71" customWidth="1"/>
    <col min="3850" max="3850" width="12.875" style="71" customWidth="1"/>
    <col min="3851" max="3853" width="11.625" style="71" customWidth="1"/>
    <col min="3854" max="4096" width="9" style="71"/>
    <col min="4097" max="4097" width="5.375" style="71" customWidth="1"/>
    <col min="4098" max="4098" width="10.875" style="71" customWidth="1"/>
    <col min="4099" max="4103" width="9.625" style="71" customWidth="1"/>
    <col min="4104" max="4104" width="13.375" style="71" customWidth="1"/>
    <col min="4105" max="4105" width="4.75" style="71" customWidth="1"/>
    <col min="4106" max="4106" width="12.875" style="71" customWidth="1"/>
    <col min="4107" max="4109" width="11.625" style="71" customWidth="1"/>
    <col min="4110" max="4352" width="9" style="71"/>
    <col min="4353" max="4353" width="5.375" style="71" customWidth="1"/>
    <col min="4354" max="4354" width="10.875" style="71" customWidth="1"/>
    <col min="4355" max="4359" width="9.625" style="71" customWidth="1"/>
    <col min="4360" max="4360" width="13.375" style="71" customWidth="1"/>
    <col min="4361" max="4361" width="4.75" style="71" customWidth="1"/>
    <col min="4362" max="4362" width="12.875" style="71" customWidth="1"/>
    <col min="4363" max="4365" width="11.625" style="71" customWidth="1"/>
    <col min="4366" max="4608" width="9" style="71"/>
    <col min="4609" max="4609" width="5.375" style="71" customWidth="1"/>
    <col min="4610" max="4610" width="10.875" style="71" customWidth="1"/>
    <col min="4611" max="4615" width="9.625" style="71" customWidth="1"/>
    <col min="4616" max="4616" width="13.375" style="71" customWidth="1"/>
    <col min="4617" max="4617" width="4.75" style="71" customWidth="1"/>
    <col min="4618" max="4618" width="12.875" style="71" customWidth="1"/>
    <col min="4619" max="4621" width="11.625" style="71" customWidth="1"/>
    <col min="4622" max="4864" width="9" style="71"/>
    <col min="4865" max="4865" width="5.375" style="71" customWidth="1"/>
    <col min="4866" max="4866" width="10.875" style="71" customWidth="1"/>
    <col min="4867" max="4871" width="9.625" style="71" customWidth="1"/>
    <col min="4872" max="4872" width="13.375" style="71" customWidth="1"/>
    <col min="4873" max="4873" width="4.75" style="71" customWidth="1"/>
    <col min="4874" max="4874" width="12.875" style="71" customWidth="1"/>
    <col min="4875" max="4877" width="11.625" style="71" customWidth="1"/>
    <col min="4878" max="5120" width="9" style="71"/>
    <col min="5121" max="5121" width="5.375" style="71" customWidth="1"/>
    <col min="5122" max="5122" width="10.875" style="71" customWidth="1"/>
    <col min="5123" max="5127" width="9.625" style="71" customWidth="1"/>
    <col min="5128" max="5128" width="13.375" style="71" customWidth="1"/>
    <col min="5129" max="5129" width="4.75" style="71" customWidth="1"/>
    <col min="5130" max="5130" width="12.875" style="71" customWidth="1"/>
    <col min="5131" max="5133" width="11.625" style="71" customWidth="1"/>
    <col min="5134" max="5376" width="9" style="71"/>
    <col min="5377" max="5377" width="5.375" style="71" customWidth="1"/>
    <col min="5378" max="5378" width="10.875" style="71" customWidth="1"/>
    <col min="5379" max="5383" width="9.625" style="71" customWidth="1"/>
    <col min="5384" max="5384" width="13.375" style="71" customWidth="1"/>
    <col min="5385" max="5385" width="4.75" style="71" customWidth="1"/>
    <col min="5386" max="5386" width="12.875" style="71" customWidth="1"/>
    <col min="5387" max="5389" width="11.625" style="71" customWidth="1"/>
    <col min="5390" max="5632" width="9" style="71"/>
    <col min="5633" max="5633" width="5.375" style="71" customWidth="1"/>
    <col min="5634" max="5634" width="10.875" style="71" customWidth="1"/>
    <col min="5635" max="5639" width="9.625" style="71" customWidth="1"/>
    <col min="5640" max="5640" width="13.375" style="71" customWidth="1"/>
    <col min="5641" max="5641" width="4.75" style="71" customWidth="1"/>
    <col min="5642" max="5642" width="12.875" style="71" customWidth="1"/>
    <col min="5643" max="5645" width="11.625" style="71" customWidth="1"/>
    <col min="5646" max="5888" width="9" style="71"/>
    <col min="5889" max="5889" width="5.375" style="71" customWidth="1"/>
    <col min="5890" max="5890" width="10.875" style="71" customWidth="1"/>
    <col min="5891" max="5895" width="9.625" style="71" customWidth="1"/>
    <col min="5896" max="5896" width="13.375" style="71" customWidth="1"/>
    <col min="5897" max="5897" width="4.75" style="71" customWidth="1"/>
    <col min="5898" max="5898" width="12.875" style="71" customWidth="1"/>
    <col min="5899" max="5901" width="11.625" style="71" customWidth="1"/>
    <col min="5902" max="6144" width="9" style="71"/>
    <col min="6145" max="6145" width="5.375" style="71" customWidth="1"/>
    <col min="6146" max="6146" width="10.875" style="71" customWidth="1"/>
    <col min="6147" max="6151" width="9.625" style="71" customWidth="1"/>
    <col min="6152" max="6152" width="13.375" style="71" customWidth="1"/>
    <col min="6153" max="6153" width="4.75" style="71" customWidth="1"/>
    <col min="6154" max="6154" width="12.875" style="71" customWidth="1"/>
    <col min="6155" max="6157" width="11.625" style="71" customWidth="1"/>
    <col min="6158" max="6400" width="9" style="71"/>
    <col min="6401" max="6401" width="5.375" style="71" customWidth="1"/>
    <col min="6402" max="6402" width="10.875" style="71" customWidth="1"/>
    <col min="6403" max="6407" width="9.625" style="71" customWidth="1"/>
    <col min="6408" max="6408" width="13.375" style="71" customWidth="1"/>
    <col min="6409" max="6409" width="4.75" style="71" customWidth="1"/>
    <col min="6410" max="6410" width="12.875" style="71" customWidth="1"/>
    <col min="6411" max="6413" width="11.625" style="71" customWidth="1"/>
    <col min="6414" max="6656" width="9" style="71"/>
    <col min="6657" max="6657" width="5.375" style="71" customWidth="1"/>
    <col min="6658" max="6658" width="10.875" style="71" customWidth="1"/>
    <col min="6659" max="6663" width="9.625" style="71" customWidth="1"/>
    <col min="6664" max="6664" width="13.375" style="71" customWidth="1"/>
    <col min="6665" max="6665" width="4.75" style="71" customWidth="1"/>
    <col min="6666" max="6666" width="12.875" style="71" customWidth="1"/>
    <col min="6667" max="6669" width="11.625" style="71" customWidth="1"/>
    <col min="6670" max="6912" width="9" style="71"/>
    <col min="6913" max="6913" width="5.375" style="71" customWidth="1"/>
    <col min="6914" max="6914" width="10.875" style="71" customWidth="1"/>
    <col min="6915" max="6919" width="9.625" style="71" customWidth="1"/>
    <col min="6920" max="6920" width="13.375" style="71" customWidth="1"/>
    <col min="6921" max="6921" width="4.75" style="71" customWidth="1"/>
    <col min="6922" max="6922" width="12.875" style="71" customWidth="1"/>
    <col min="6923" max="6925" width="11.625" style="71" customWidth="1"/>
    <col min="6926" max="7168" width="9" style="71"/>
    <col min="7169" max="7169" width="5.375" style="71" customWidth="1"/>
    <col min="7170" max="7170" width="10.875" style="71" customWidth="1"/>
    <col min="7171" max="7175" width="9.625" style="71" customWidth="1"/>
    <col min="7176" max="7176" width="13.375" style="71" customWidth="1"/>
    <col min="7177" max="7177" width="4.75" style="71" customWidth="1"/>
    <col min="7178" max="7178" width="12.875" style="71" customWidth="1"/>
    <col min="7179" max="7181" width="11.625" style="71" customWidth="1"/>
    <col min="7182" max="7424" width="9" style="71"/>
    <col min="7425" max="7425" width="5.375" style="71" customWidth="1"/>
    <col min="7426" max="7426" width="10.875" style="71" customWidth="1"/>
    <col min="7427" max="7431" width="9.625" style="71" customWidth="1"/>
    <col min="7432" max="7432" width="13.375" style="71" customWidth="1"/>
    <col min="7433" max="7433" width="4.75" style="71" customWidth="1"/>
    <col min="7434" max="7434" width="12.875" style="71" customWidth="1"/>
    <col min="7435" max="7437" width="11.625" style="71" customWidth="1"/>
    <col min="7438" max="7680" width="9" style="71"/>
    <col min="7681" max="7681" width="5.375" style="71" customWidth="1"/>
    <col min="7682" max="7682" width="10.875" style="71" customWidth="1"/>
    <col min="7683" max="7687" width="9.625" style="71" customWidth="1"/>
    <col min="7688" max="7688" width="13.375" style="71" customWidth="1"/>
    <col min="7689" max="7689" width="4.75" style="71" customWidth="1"/>
    <col min="7690" max="7690" width="12.875" style="71" customWidth="1"/>
    <col min="7691" max="7693" width="11.625" style="71" customWidth="1"/>
    <col min="7694" max="7936" width="9" style="71"/>
    <col min="7937" max="7937" width="5.375" style="71" customWidth="1"/>
    <col min="7938" max="7938" width="10.875" style="71" customWidth="1"/>
    <col min="7939" max="7943" width="9.625" style="71" customWidth="1"/>
    <col min="7944" max="7944" width="13.375" style="71" customWidth="1"/>
    <col min="7945" max="7945" width="4.75" style="71" customWidth="1"/>
    <col min="7946" max="7946" width="12.875" style="71" customWidth="1"/>
    <col min="7947" max="7949" width="11.625" style="71" customWidth="1"/>
    <col min="7950" max="8192" width="9" style="71"/>
    <col min="8193" max="8193" width="5.375" style="71" customWidth="1"/>
    <col min="8194" max="8194" width="10.875" style="71" customWidth="1"/>
    <col min="8195" max="8199" width="9.625" style="71" customWidth="1"/>
    <col min="8200" max="8200" width="13.375" style="71" customWidth="1"/>
    <col min="8201" max="8201" width="4.75" style="71" customWidth="1"/>
    <col min="8202" max="8202" width="12.875" style="71" customWidth="1"/>
    <col min="8203" max="8205" width="11.625" style="71" customWidth="1"/>
    <col min="8206" max="8448" width="9" style="71"/>
    <col min="8449" max="8449" width="5.375" style="71" customWidth="1"/>
    <col min="8450" max="8450" width="10.875" style="71" customWidth="1"/>
    <col min="8451" max="8455" width="9.625" style="71" customWidth="1"/>
    <col min="8456" max="8456" width="13.375" style="71" customWidth="1"/>
    <col min="8457" max="8457" width="4.75" style="71" customWidth="1"/>
    <col min="8458" max="8458" width="12.875" style="71" customWidth="1"/>
    <col min="8459" max="8461" width="11.625" style="71" customWidth="1"/>
    <col min="8462" max="8704" width="9" style="71"/>
    <col min="8705" max="8705" width="5.375" style="71" customWidth="1"/>
    <col min="8706" max="8706" width="10.875" style="71" customWidth="1"/>
    <col min="8707" max="8711" width="9.625" style="71" customWidth="1"/>
    <col min="8712" max="8712" width="13.375" style="71" customWidth="1"/>
    <col min="8713" max="8713" width="4.75" style="71" customWidth="1"/>
    <col min="8714" max="8714" width="12.875" style="71" customWidth="1"/>
    <col min="8715" max="8717" width="11.625" style="71" customWidth="1"/>
    <col min="8718" max="8960" width="9" style="71"/>
    <col min="8961" max="8961" width="5.375" style="71" customWidth="1"/>
    <col min="8962" max="8962" width="10.875" style="71" customWidth="1"/>
    <col min="8963" max="8967" width="9.625" style="71" customWidth="1"/>
    <col min="8968" max="8968" width="13.375" style="71" customWidth="1"/>
    <col min="8969" max="8969" width="4.75" style="71" customWidth="1"/>
    <col min="8970" max="8970" width="12.875" style="71" customWidth="1"/>
    <col min="8971" max="8973" width="11.625" style="71" customWidth="1"/>
    <col min="8974" max="9216" width="9" style="71"/>
    <col min="9217" max="9217" width="5.375" style="71" customWidth="1"/>
    <col min="9218" max="9218" width="10.875" style="71" customWidth="1"/>
    <col min="9219" max="9223" width="9.625" style="71" customWidth="1"/>
    <col min="9224" max="9224" width="13.375" style="71" customWidth="1"/>
    <col min="9225" max="9225" width="4.75" style="71" customWidth="1"/>
    <col min="9226" max="9226" width="12.875" style="71" customWidth="1"/>
    <col min="9227" max="9229" width="11.625" style="71" customWidth="1"/>
    <col min="9230" max="9472" width="9" style="71"/>
    <col min="9473" max="9473" width="5.375" style="71" customWidth="1"/>
    <col min="9474" max="9474" width="10.875" style="71" customWidth="1"/>
    <col min="9475" max="9479" width="9.625" style="71" customWidth="1"/>
    <col min="9480" max="9480" width="13.375" style="71" customWidth="1"/>
    <col min="9481" max="9481" width="4.75" style="71" customWidth="1"/>
    <col min="9482" max="9482" width="12.875" style="71" customWidth="1"/>
    <col min="9483" max="9485" width="11.625" style="71" customWidth="1"/>
    <col min="9486" max="9728" width="9" style="71"/>
    <col min="9729" max="9729" width="5.375" style="71" customWidth="1"/>
    <col min="9730" max="9730" width="10.875" style="71" customWidth="1"/>
    <col min="9731" max="9735" width="9.625" style="71" customWidth="1"/>
    <col min="9736" max="9736" width="13.375" style="71" customWidth="1"/>
    <col min="9737" max="9737" width="4.75" style="71" customWidth="1"/>
    <col min="9738" max="9738" width="12.875" style="71" customWidth="1"/>
    <col min="9739" max="9741" width="11.625" style="71" customWidth="1"/>
    <col min="9742" max="9984" width="9" style="71"/>
    <col min="9985" max="9985" width="5.375" style="71" customWidth="1"/>
    <col min="9986" max="9986" width="10.875" style="71" customWidth="1"/>
    <col min="9987" max="9991" width="9.625" style="71" customWidth="1"/>
    <col min="9992" max="9992" width="13.375" style="71" customWidth="1"/>
    <col min="9993" max="9993" width="4.75" style="71" customWidth="1"/>
    <col min="9994" max="9994" width="12.875" style="71" customWidth="1"/>
    <col min="9995" max="9997" width="11.625" style="71" customWidth="1"/>
    <col min="9998" max="10240" width="9" style="71"/>
    <col min="10241" max="10241" width="5.375" style="71" customWidth="1"/>
    <col min="10242" max="10242" width="10.875" style="71" customWidth="1"/>
    <col min="10243" max="10247" width="9.625" style="71" customWidth="1"/>
    <col min="10248" max="10248" width="13.375" style="71" customWidth="1"/>
    <col min="10249" max="10249" width="4.75" style="71" customWidth="1"/>
    <col min="10250" max="10250" width="12.875" style="71" customWidth="1"/>
    <col min="10251" max="10253" width="11.625" style="71" customWidth="1"/>
    <col min="10254" max="10496" width="9" style="71"/>
    <col min="10497" max="10497" width="5.375" style="71" customWidth="1"/>
    <col min="10498" max="10498" width="10.875" style="71" customWidth="1"/>
    <col min="10499" max="10503" width="9.625" style="71" customWidth="1"/>
    <col min="10504" max="10504" width="13.375" style="71" customWidth="1"/>
    <col min="10505" max="10505" width="4.75" style="71" customWidth="1"/>
    <col min="10506" max="10506" width="12.875" style="71" customWidth="1"/>
    <col min="10507" max="10509" width="11.625" style="71" customWidth="1"/>
    <col min="10510" max="10752" width="9" style="71"/>
    <col min="10753" max="10753" width="5.375" style="71" customWidth="1"/>
    <col min="10754" max="10754" width="10.875" style="71" customWidth="1"/>
    <col min="10755" max="10759" width="9.625" style="71" customWidth="1"/>
    <col min="10760" max="10760" width="13.375" style="71" customWidth="1"/>
    <col min="10761" max="10761" width="4.75" style="71" customWidth="1"/>
    <col min="10762" max="10762" width="12.875" style="71" customWidth="1"/>
    <col min="10763" max="10765" width="11.625" style="71" customWidth="1"/>
    <col min="10766" max="11008" width="9" style="71"/>
    <col min="11009" max="11009" width="5.375" style="71" customWidth="1"/>
    <col min="11010" max="11010" width="10.875" style="71" customWidth="1"/>
    <col min="11011" max="11015" width="9.625" style="71" customWidth="1"/>
    <col min="11016" max="11016" width="13.375" style="71" customWidth="1"/>
    <col min="11017" max="11017" width="4.75" style="71" customWidth="1"/>
    <col min="11018" max="11018" width="12.875" style="71" customWidth="1"/>
    <col min="11019" max="11021" width="11.625" style="71" customWidth="1"/>
    <col min="11022" max="11264" width="9" style="71"/>
    <col min="11265" max="11265" width="5.375" style="71" customWidth="1"/>
    <col min="11266" max="11266" width="10.875" style="71" customWidth="1"/>
    <col min="11267" max="11271" width="9.625" style="71" customWidth="1"/>
    <col min="11272" max="11272" width="13.375" style="71" customWidth="1"/>
    <col min="11273" max="11273" width="4.75" style="71" customWidth="1"/>
    <col min="11274" max="11274" width="12.875" style="71" customWidth="1"/>
    <col min="11275" max="11277" width="11.625" style="71" customWidth="1"/>
    <col min="11278" max="11520" width="9" style="71"/>
    <col min="11521" max="11521" width="5.375" style="71" customWidth="1"/>
    <col min="11522" max="11522" width="10.875" style="71" customWidth="1"/>
    <col min="11523" max="11527" width="9.625" style="71" customWidth="1"/>
    <col min="11528" max="11528" width="13.375" style="71" customWidth="1"/>
    <col min="11529" max="11529" width="4.75" style="71" customWidth="1"/>
    <col min="11530" max="11530" width="12.875" style="71" customWidth="1"/>
    <col min="11531" max="11533" width="11.625" style="71" customWidth="1"/>
    <col min="11534" max="11776" width="9" style="71"/>
    <col min="11777" max="11777" width="5.375" style="71" customWidth="1"/>
    <col min="11778" max="11778" width="10.875" style="71" customWidth="1"/>
    <col min="11779" max="11783" width="9.625" style="71" customWidth="1"/>
    <col min="11784" max="11784" width="13.375" style="71" customWidth="1"/>
    <col min="11785" max="11785" width="4.75" style="71" customWidth="1"/>
    <col min="11786" max="11786" width="12.875" style="71" customWidth="1"/>
    <col min="11787" max="11789" width="11.625" style="71" customWidth="1"/>
    <col min="11790" max="12032" width="9" style="71"/>
    <col min="12033" max="12033" width="5.375" style="71" customWidth="1"/>
    <col min="12034" max="12034" width="10.875" style="71" customWidth="1"/>
    <col min="12035" max="12039" width="9.625" style="71" customWidth="1"/>
    <col min="12040" max="12040" width="13.375" style="71" customWidth="1"/>
    <col min="12041" max="12041" width="4.75" style="71" customWidth="1"/>
    <col min="12042" max="12042" width="12.875" style="71" customWidth="1"/>
    <col min="12043" max="12045" width="11.625" style="71" customWidth="1"/>
    <col min="12046" max="12288" width="9" style="71"/>
    <col min="12289" max="12289" width="5.375" style="71" customWidth="1"/>
    <col min="12290" max="12290" width="10.875" style="71" customWidth="1"/>
    <col min="12291" max="12295" width="9.625" style="71" customWidth="1"/>
    <col min="12296" max="12296" width="13.375" style="71" customWidth="1"/>
    <col min="12297" max="12297" width="4.75" style="71" customWidth="1"/>
    <col min="12298" max="12298" width="12.875" style="71" customWidth="1"/>
    <col min="12299" max="12301" width="11.625" style="71" customWidth="1"/>
    <col min="12302" max="12544" width="9" style="71"/>
    <col min="12545" max="12545" width="5.375" style="71" customWidth="1"/>
    <col min="12546" max="12546" width="10.875" style="71" customWidth="1"/>
    <col min="12547" max="12551" width="9.625" style="71" customWidth="1"/>
    <col min="12552" max="12552" width="13.375" style="71" customWidth="1"/>
    <col min="12553" max="12553" width="4.75" style="71" customWidth="1"/>
    <col min="12554" max="12554" width="12.875" style="71" customWidth="1"/>
    <col min="12555" max="12557" width="11.625" style="71" customWidth="1"/>
    <col min="12558" max="12800" width="9" style="71"/>
    <col min="12801" max="12801" width="5.375" style="71" customWidth="1"/>
    <col min="12802" max="12802" width="10.875" style="71" customWidth="1"/>
    <col min="12803" max="12807" width="9.625" style="71" customWidth="1"/>
    <col min="12808" max="12808" width="13.375" style="71" customWidth="1"/>
    <col min="12809" max="12809" width="4.75" style="71" customWidth="1"/>
    <col min="12810" max="12810" width="12.875" style="71" customWidth="1"/>
    <col min="12811" max="12813" width="11.625" style="71" customWidth="1"/>
    <col min="12814" max="13056" width="9" style="71"/>
    <col min="13057" max="13057" width="5.375" style="71" customWidth="1"/>
    <col min="13058" max="13058" width="10.875" style="71" customWidth="1"/>
    <col min="13059" max="13063" width="9.625" style="71" customWidth="1"/>
    <col min="13064" max="13064" width="13.375" style="71" customWidth="1"/>
    <col min="13065" max="13065" width="4.75" style="71" customWidth="1"/>
    <col min="13066" max="13066" width="12.875" style="71" customWidth="1"/>
    <col min="13067" max="13069" width="11.625" style="71" customWidth="1"/>
    <col min="13070" max="13312" width="9" style="71"/>
    <col min="13313" max="13313" width="5.375" style="71" customWidth="1"/>
    <col min="13314" max="13314" width="10.875" style="71" customWidth="1"/>
    <col min="13315" max="13319" width="9.625" style="71" customWidth="1"/>
    <col min="13320" max="13320" width="13.375" style="71" customWidth="1"/>
    <col min="13321" max="13321" width="4.75" style="71" customWidth="1"/>
    <col min="13322" max="13322" width="12.875" style="71" customWidth="1"/>
    <col min="13323" max="13325" width="11.625" style="71" customWidth="1"/>
    <col min="13326" max="13568" width="9" style="71"/>
    <col min="13569" max="13569" width="5.375" style="71" customWidth="1"/>
    <col min="13570" max="13570" width="10.875" style="71" customWidth="1"/>
    <col min="13571" max="13575" width="9.625" style="71" customWidth="1"/>
    <col min="13576" max="13576" width="13.375" style="71" customWidth="1"/>
    <col min="13577" max="13577" width="4.75" style="71" customWidth="1"/>
    <col min="13578" max="13578" width="12.875" style="71" customWidth="1"/>
    <col min="13579" max="13581" width="11.625" style="71" customWidth="1"/>
    <col min="13582" max="13824" width="9" style="71"/>
    <col min="13825" max="13825" width="5.375" style="71" customWidth="1"/>
    <col min="13826" max="13826" width="10.875" style="71" customWidth="1"/>
    <col min="13827" max="13831" width="9.625" style="71" customWidth="1"/>
    <col min="13832" max="13832" width="13.375" style="71" customWidth="1"/>
    <col min="13833" max="13833" width="4.75" style="71" customWidth="1"/>
    <col min="13834" max="13834" width="12.875" style="71" customWidth="1"/>
    <col min="13835" max="13837" width="11.625" style="71" customWidth="1"/>
    <col min="13838" max="14080" width="9" style="71"/>
    <col min="14081" max="14081" width="5.375" style="71" customWidth="1"/>
    <col min="14082" max="14082" width="10.875" style="71" customWidth="1"/>
    <col min="14083" max="14087" width="9.625" style="71" customWidth="1"/>
    <col min="14088" max="14088" width="13.375" style="71" customWidth="1"/>
    <col min="14089" max="14089" width="4.75" style="71" customWidth="1"/>
    <col min="14090" max="14090" width="12.875" style="71" customWidth="1"/>
    <col min="14091" max="14093" width="11.625" style="71" customWidth="1"/>
    <col min="14094" max="14336" width="9" style="71"/>
    <col min="14337" max="14337" width="5.375" style="71" customWidth="1"/>
    <col min="14338" max="14338" width="10.875" style="71" customWidth="1"/>
    <col min="14339" max="14343" width="9.625" style="71" customWidth="1"/>
    <col min="14344" max="14344" width="13.375" style="71" customWidth="1"/>
    <col min="14345" max="14345" width="4.75" style="71" customWidth="1"/>
    <col min="14346" max="14346" width="12.875" style="71" customWidth="1"/>
    <col min="14347" max="14349" width="11.625" style="71" customWidth="1"/>
    <col min="14350" max="14592" width="9" style="71"/>
    <col min="14593" max="14593" width="5.375" style="71" customWidth="1"/>
    <col min="14594" max="14594" width="10.875" style="71" customWidth="1"/>
    <col min="14595" max="14599" width="9.625" style="71" customWidth="1"/>
    <col min="14600" max="14600" width="13.375" style="71" customWidth="1"/>
    <col min="14601" max="14601" width="4.75" style="71" customWidth="1"/>
    <col min="14602" max="14602" width="12.875" style="71" customWidth="1"/>
    <col min="14603" max="14605" width="11.625" style="71" customWidth="1"/>
    <col min="14606" max="14848" width="9" style="71"/>
    <col min="14849" max="14849" width="5.375" style="71" customWidth="1"/>
    <col min="14850" max="14850" width="10.875" style="71" customWidth="1"/>
    <col min="14851" max="14855" width="9.625" style="71" customWidth="1"/>
    <col min="14856" max="14856" width="13.375" style="71" customWidth="1"/>
    <col min="14857" max="14857" width="4.75" style="71" customWidth="1"/>
    <col min="14858" max="14858" width="12.875" style="71" customWidth="1"/>
    <col min="14859" max="14861" width="11.625" style="71" customWidth="1"/>
    <col min="14862" max="15104" width="9" style="71"/>
    <col min="15105" max="15105" width="5.375" style="71" customWidth="1"/>
    <col min="15106" max="15106" width="10.875" style="71" customWidth="1"/>
    <col min="15107" max="15111" width="9.625" style="71" customWidth="1"/>
    <col min="15112" max="15112" width="13.375" style="71" customWidth="1"/>
    <col min="15113" max="15113" width="4.75" style="71" customWidth="1"/>
    <col min="15114" max="15114" width="12.875" style="71" customWidth="1"/>
    <col min="15115" max="15117" width="11.625" style="71" customWidth="1"/>
    <col min="15118" max="15360" width="9" style="71"/>
    <col min="15361" max="15361" width="5.375" style="71" customWidth="1"/>
    <col min="15362" max="15362" width="10.875" style="71" customWidth="1"/>
    <col min="15363" max="15367" width="9.625" style="71" customWidth="1"/>
    <col min="15368" max="15368" width="13.375" style="71" customWidth="1"/>
    <col min="15369" max="15369" width="4.75" style="71" customWidth="1"/>
    <col min="15370" max="15370" width="12.875" style="71" customWidth="1"/>
    <col min="15371" max="15373" width="11.625" style="71" customWidth="1"/>
    <col min="15374" max="15616" width="9" style="71"/>
    <col min="15617" max="15617" width="5.375" style="71" customWidth="1"/>
    <col min="15618" max="15618" width="10.875" style="71" customWidth="1"/>
    <col min="15619" max="15623" width="9.625" style="71" customWidth="1"/>
    <col min="15624" max="15624" width="13.375" style="71" customWidth="1"/>
    <col min="15625" max="15625" width="4.75" style="71" customWidth="1"/>
    <col min="15626" max="15626" width="12.875" style="71" customWidth="1"/>
    <col min="15627" max="15629" width="11.625" style="71" customWidth="1"/>
    <col min="15630" max="15872" width="9" style="71"/>
    <col min="15873" max="15873" width="5.375" style="71" customWidth="1"/>
    <col min="15874" max="15874" width="10.875" style="71" customWidth="1"/>
    <col min="15875" max="15879" width="9.625" style="71" customWidth="1"/>
    <col min="15880" max="15880" width="13.375" style="71" customWidth="1"/>
    <col min="15881" max="15881" width="4.75" style="71" customWidth="1"/>
    <col min="15882" max="15882" width="12.875" style="71" customWidth="1"/>
    <col min="15883" max="15885" width="11.625" style="71" customWidth="1"/>
    <col min="15886" max="16128" width="9" style="71"/>
    <col min="16129" max="16129" width="5.375" style="71" customWidth="1"/>
    <col min="16130" max="16130" width="10.875" style="71" customWidth="1"/>
    <col min="16131" max="16135" width="9.625" style="71" customWidth="1"/>
    <col min="16136" max="16136" width="13.375" style="71" customWidth="1"/>
    <col min="16137" max="16137" width="4.75" style="71" customWidth="1"/>
    <col min="16138" max="16138" width="12.875" style="71" customWidth="1"/>
    <col min="16139" max="16141" width="11.625" style="71" customWidth="1"/>
    <col min="16142" max="16384" width="9" style="71"/>
  </cols>
  <sheetData>
    <row r="1" spans="1:16">
      <c r="A1" s="70"/>
      <c r="B1" s="70"/>
      <c r="C1" s="70"/>
      <c r="D1" s="70"/>
      <c r="E1" s="70"/>
      <c r="F1" s="70"/>
      <c r="G1" s="70"/>
      <c r="H1" s="70"/>
      <c r="K1" s="71" t="s">
        <v>313</v>
      </c>
    </row>
    <row r="2" spans="1:16" ht="15.6" customHeight="1">
      <c r="A2" s="70"/>
      <c r="B2" s="70"/>
      <c r="C2" s="70"/>
      <c r="D2" s="70"/>
      <c r="E2" s="70"/>
      <c r="F2" s="70"/>
      <c r="G2" s="383" t="s">
        <v>320</v>
      </c>
      <c r="H2" s="384"/>
    </row>
    <row r="3" spans="1:16" ht="18.75" customHeight="1">
      <c r="A3" s="70"/>
      <c r="B3" s="385" t="s">
        <v>135</v>
      </c>
      <c r="C3" s="386"/>
      <c r="D3" s="386"/>
      <c r="E3" s="386"/>
      <c r="F3" s="386"/>
      <c r="G3" s="386"/>
      <c r="H3" s="386"/>
    </row>
    <row r="4" spans="1:16" ht="21.75" customHeight="1">
      <c r="A4" s="70"/>
      <c r="B4" s="386" t="s">
        <v>304</v>
      </c>
      <c r="C4" s="386"/>
      <c r="D4" s="386"/>
      <c r="E4" s="386"/>
      <c r="F4" s="386"/>
      <c r="G4" s="386"/>
      <c r="H4" s="386"/>
    </row>
    <row r="5" spans="1:16" ht="15.6" customHeight="1">
      <c r="A5" s="70"/>
      <c r="B5" s="203"/>
      <c r="C5" s="203"/>
      <c r="D5" s="203"/>
      <c r="E5" s="203"/>
      <c r="F5" s="203"/>
      <c r="G5" s="203"/>
      <c r="H5" s="203"/>
      <c r="I5" s="71" t="s">
        <v>310</v>
      </c>
    </row>
    <row r="6" spans="1:16" ht="15.6" customHeight="1">
      <c r="A6" s="85"/>
      <c r="B6" s="85"/>
      <c r="C6" s="85"/>
      <c r="D6" s="85"/>
      <c r="E6" s="85"/>
      <c r="F6" s="85"/>
      <c r="G6" s="85"/>
      <c r="H6" s="85"/>
    </row>
    <row r="7" spans="1:16" ht="20.100000000000001" customHeight="1">
      <c r="A7" s="86" t="s">
        <v>215</v>
      </c>
      <c r="B7" s="83" t="s">
        <v>338</v>
      </c>
      <c r="C7" s="83"/>
      <c r="D7" s="83"/>
      <c r="E7" s="83"/>
      <c r="F7" s="83"/>
      <c r="G7" s="83"/>
      <c r="H7" s="83"/>
      <c r="I7" s="71" t="s">
        <v>1</v>
      </c>
      <c r="P7" s="74"/>
    </row>
    <row r="8" spans="1:16" ht="20.100000000000001" customHeight="1">
      <c r="A8" s="85"/>
      <c r="B8" s="83" t="s">
        <v>339</v>
      </c>
      <c r="C8" s="83"/>
      <c r="D8" s="83"/>
      <c r="E8" s="83"/>
      <c r="F8" s="83"/>
      <c r="G8" s="83"/>
      <c r="H8" s="83"/>
      <c r="K8" s="71" t="s">
        <v>319</v>
      </c>
      <c r="O8" s="71" t="s">
        <v>305</v>
      </c>
      <c r="P8" s="74"/>
    </row>
    <row r="9" spans="1:16" ht="20.100000000000001" customHeight="1">
      <c r="A9" s="85"/>
      <c r="B9" s="83" t="s">
        <v>340</v>
      </c>
      <c r="C9" s="83"/>
      <c r="D9" s="83"/>
      <c r="E9" s="83"/>
      <c r="F9" s="83"/>
      <c r="G9" s="83"/>
      <c r="H9" s="83"/>
      <c r="I9" s="74" t="s">
        <v>1</v>
      </c>
      <c r="J9" s="71" t="s">
        <v>262</v>
      </c>
      <c r="P9" s="74"/>
    </row>
    <row r="10" spans="1:16" ht="20.100000000000001" customHeight="1">
      <c r="A10" s="85"/>
      <c r="B10" s="83" t="s">
        <v>342</v>
      </c>
      <c r="C10" s="83"/>
      <c r="D10" s="83"/>
      <c r="E10" s="83"/>
      <c r="F10" s="83"/>
      <c r="G10" s="83"/>
      <c r="H10" s="83"/>
      <c r="I10" s="74"/>
      <c r="J10" s="71" t="s">
        <v>1</v>
      </c>
      <c r="P10" s="74"/>
    </row>
    <row r="11" spans="1:16" ht="20.100000000000001" customHeight="1">
      <c r="A11" s="85"/>
      <c r="B11" s="83" t="s">
        <v>341</v>
      </c>
      <c r="C11" s="83"/>
      <c r="D11" s="83"/>
      <c r="E11" s="83"/>
      <c r="F11" s="83"/>
      <c r="G11" s="83"/>
      <c r="H11" s="83"/>
      <c r="I11" s="74" t="s">
        <v>336</v>
      </c>
      <c r="K11" s="71" t="s">
        <v>1</v>
      </c>
    </row>
    <row r="12" spans="1:16" ht="20.100000000000001" customHeight="1">
      <c r="A12" s="85"/>
      <c r="B12" s="83" t="s">
        <v>306</v>
      </c>
      <c r="C12" s="83"/>
      <c r="D12" s="83"/>
      <c r="E12" s="83"/>
      <c r="F12" s="83"/>
      <c r="G12" s="83"/>
      <c r="H12" s="83"/>
      <c r="I12" s="74"/>
    </row>
    <row r="13" spans="1:16" ht="20.100000000000001" customHeight="1">
      <c r="A13" s="85"/>
      <c r="B13" s="83" t="s">
        <v>307</v>
      </c>
      <c r="C13" s="83"/>
      <c r="D13" s="83"/>
      <c r="E13" s="83"/>
      <c r="F13" s="83"/>
      <c r="G13" s="83"/>
      <c r="H13" s="83"/>
      <c r="I13" s="74"/>
    </row>
    <row r="14" spans="1:16" ht="20.100000000000001" customHeight="1">
      <c r="A14" s="85"/>
      <c r="B14" s="83" t="s">
        <v>355</v>
      </c>
      <c r="C14" s="83"/>
      <c r="D14" s="83"/>
      <c r="E14" s="83"/>
      <c r="F14" s="83"/>
      <c r="G14" s="83"/>
      <c r="H14" s="83"/>
      <c r="I14" s="74"/>
    </row>
    <row r="15" spans="1:16" ht="20.100000000000001" customHeight="1">
      <c r="B15" s="83" t="s">
        <v>308</v>
      </c>
      <c r="C15" s="83"/>
      <c r="D15" s="83"/>
      <c r="E15" s="83"/>
      <c r="F15" s="83"/>
      <c r="G15" s="83"/>
      <c r="H15" s="83"/>
      <c r="I15" s="74"/>
      <c r="J15" s="74"/>
      <c r="K15" s="74"/>
      <c r="L15" s="74"/>
      <c r="M15" s="74"/>
      <c r="N15" s="74"/>
      <c r="O15" s="74"/>
    </row>
    <row r="16" spans="1:16" ht="20.100000000000001" customHeight="1">
      <c r="A16" s="86"/>
      <c r="B16" s="83" t="s">
        <v>309</v>
      </c>
      <c r="C16" s="83"/>
      <c r="D16" s="83"/>
      <c r="E16" s="83"/>
      <c r="F16" s="83"/>
      <c r="G16" s="83"/>
      <c r="H16" s="83"/>
      <c r="I16" s="74"/>
      <c r="J16" s="74"/>
      <c r="K16" s="74"/>
      <c r="L16" s="74"/>
      <c r="M16" s="74"/>
      <c r="N16" s="74"/>
      <c r="O16" s="74"/>
    </row>
    <row r="17" spans="1:15" ht="20.100000000000001" customHeight="1">
      <c r="A17" s="86"/>
      <c r="B17" s="83" t="s">
        <v>337</v>
      </c>
      <c r="C17" s="83"/>
      <c r="D17" s="83"/>
      <c r="E17" s="83"/>
      <c r="F17" s="83"/>
      <c r="G17" s="83"/>
      <c r="H17" s="83"/>
      <c r="I17" s="74"/>
      <c r="J17" s="74"/>
      <c r="K17" s="74"/>
      <c r="L17" s="74"/>
      <c r="M17" s="74"/>
      <c r="N17" s="74"/>
      <c r="O17" s="74"/>
    </row>
    <row r="18" spans="1:15" ht="20.100000000000001" customHeight="1">
      <c r="A18" s="86"/>
      <c r="B18" s="83"/>
      <c r="C18" s="83"/>
      <c r="D18" s="83"/>
      <c r="E18" s="83"/>
      <c r="F18" s="83"/>
      <c r="G18" s="83"/>
      <c r="H18" s="83"/>
    </row>
    <row r="19" spans="1:15" ht="20.100000000000001" customHeight="1">
      <c r="A19" s="86" t="s">
        <v>216</v>
      </c>
      <c r="B19" s="83" t="s">
        <v>343</v>
      </c>
      <c r="C19" s="83"/>
      <c r="D19" s="83"/>
      <c r="E19" s="83"/>
      <c r="F19" s="83"/>
      <c r="G19" s="83"/>
      <c r="H19" s="83"/>
    </row>
    <row r="20" spans="1:15" ht="20.100000000000001" customHeight="1">
      <c r="A20" s="86"/>
      <c r="B20" s="83" t="s">
        <v>316</v>
      </c>
      <c r="C20" s="83"/>
      <c r="D20" s="83"/>
      <c r="E20" s="83"/>
      <c r="F20" s="83"/>
      <c r="G20" s="83"/>
      <c r="H20" s="83"/>
    </row>
    <row r="21" spans="1:15" ht="20.100000000000001" customHeight="1">
      <c r="A21" s="86"/>
      <c r="B21" s="83" t="s">
        <v>318</v>
      </c>
      <c r="C21" s="83"/>
      <c r="D21" s="83"/>
      <c r="E21" s="83"/>
      <c r="F21" s="83"/>
      <c r="G21" s="83"/>
      <c r="H21" s="83"/>
    </row>
    <row r="22" spans="1:15" ht="20.100000000000001" customHeight="1">
      <c r="A22" s="86"/>
      <c r="B22" s="83" t="s">
        <v>317</v>
      </c>
      <c r="C22" s="83"/>
      <c r="D22" s="83"/>
      <c r="E22" s="83"/>
      <c r="F22" s="83"/>
      <c r="G22" s="83"/>
      <c r="H22" s="83"/>
    </row>
    <row r="23" spans="1:15" ht="20.100000000000001" customHeight="1">
      <c r="A23" s="83"/>
      <c r="B23" s="83" t="s">
        <v>356</v>
      </c>
      <c r="C23" s="83"/>
      <c r="D23" s="83"/>
      <c r="E23" s="83"/>
      <c r="F23" s="83"/>
      <c r="G23" s="83"/>
      <c r="H23" s="83"/>
    </row>
    <row r="24" spans="1:15" ht="20.100000000000001" customHeight="1">
      <c r="A24" s="83"/>
      <c r="B24" s="83" t="s">
        <v>344</v>
      </c>
      <c r="C24" s="83"/>
      <c r="D24" s="83"/>
      <c r="E24" s="83"/>
      <c r="F24" s="83"/>
      <c r="G24" s="83"/>
      <c r="H24" s="83"/>
      <c r="J24" s="71" t="s">
        <v>319</v>
      </c>
    </row>
    <row r="25" spans="1:15" ht="20.100000000000001" customHeight="1">
      <c r="A25" s="83"/>
      <c r="B25" s="83" t="s">
        <v>345</v>
      </c>
      <c r="C25" s="83"/>
      <c r="D25" s="83"/>
      <c r="E25" s="83"/>
      <c r="F25" s="83"/>
      <c r="G25" s="83"/>
      <c r="H25" s="83"/>
    </row>
    <row r="26" spans="1:15" ht="20.100000000000001" customHeight="1">
      <c r="A26" s="84"/>
      <c r="B26" s="84" t="s">
        <v>346</v>
      </c>
      <c r="C26" s="84"/>
      <c r="D26" s="84"/>
      <c r="E26" s="84"/>
      <c r="F26" s="84"/>
      <c r="G26" s="84"/>
      <c r="H26" s="83"/>
      <c r="J26" s="74"/>
      <c r="K26" s="74"/>
      <c r="L26" s="74"/>
      <c r="M26" s="74"/>
      <c r="N26" s="74"/>
      <c r="O26" s="74"/>
    </row>
    <row r="27" spans="1:15" ht="20.100000000000001" customHeight="1">
      <c r="B27" s="84" t="s">
        <v>347</v>
      </c>
      <c r="C27" s="84"/>
      <c r="D27" s="84"/>
      <c r="E27" s="84"/>
      <c r="F27" s="84"/>
      <c r="G27" s="84"/>
      <c r="H27" s="83"/>
      <c r="J27" s="74"/>
      <c r="K27" s="74"/>
      <c r="L27" s="74"/>
      <c r="M27" s="74"/>
      <c r="N27" s="74"/>
      <c r="O27" s="74"/>
    </row>
    <row r="28" spans="1:15" ht="20.100000000000001" customHeight="1">
      <c r="A28" s="83"/>
      <c r="B28" s="84" t="s">
        <v>348</v>
      </c>
      <c r="C28" s="84"/>
      <c r="D28" s="84"/>
      <c r="E28" s="84"/>
      <c r="F28" s="84"/>
      <c r="G28" s="84"/>
      <c r="H28" s="83"/>
      <c r="K28" s="379"/>
      <c r="M28" s="74"/>
      <c r="N28" s="74"/>
      <c r="O28" s="74"/>
    </row>
    <row r="29" spans="1:15" ht="20.100000000000001" customHeight="1">
      <c r="A29" s="83"/>
      <c r="B29" s="83"/>
      <c r="C29" s="83"/>
      <c r="D29" s="378"/>
      <c r="E29" s="83"/>
      <c r="F29" s="83"/>
      <c r="G29" s="83"/>
      <c r="H29" s="83"/>
      <c r="J29" s="74"/>
      <c r="K29" s="292"/>
      <c r="L29" s="74"/>
      <c r="M29" s="74"/>
      <c r="N29" s="74"/>
      <c r="O29" s="74"/>
    </row>
    <row r="30" spans="1:15" ht="20.100000000000001" customHeight="1">
      <c r="A30" s="86" t="s">
        <v>217</v>
      </c>
      <c r="B30" s="83" t="s">
        <v>349</v>
      </c>
      <c r="C30" s="83"/>
      <c r="D30" s="83"/>
      <c r="E30" s="83"/>
      <c r="F30" s="83"/>
      <c r="G30" s="83"/>
      <c r="H30" s="83"/>
      <c r="I30" s="293"/>
      <c r="J30" s="74"/>
      <c r="K30" s="74"/>
      <c r="L30" s="74"/>
      <c r="M30" s="74"/>
      <c r="N30" s="74"/>
      <c r="O30" s="74"/>
    </row>
    <row r="31" spans="1:15" ht="19.5" customHeight="1">
      <c r="A31" s="83"/>
      <c r="B31" s="83" t="s">
        <v>350</v>
      </c>
      <c r="C31" s="83"/>
      <c r="D31" s="83"/>
      <c r="E31" s="83"/>
      <c r="F31" s="83"/>
      <c r="G31" s="83"/>
      <c r="H31" s="83"/>
      <c r="I31" s="293"/>
      <c r="J31" s="74"/>
      <c r="K31" s="74"/>
      <c r="L31" s="74"/>
      <c r="M31" s="74"/>
      <c r="N31" s="74"/>
      <c r="O31" s="74"/>
    </row>
    <row r="32" spans="1:15" ht="19.5" customHeight="1">
      <c r="A32" s="83"/>
      <c r="B32" s="83" t="s">
        <v>351</v>
      </c>
      <c r="C32" s="83"/>
      <c r="D32" s="83"/>
      <c r="E32" s="83"/>
      <c r="F32" s="83"/>
      <c r="G32" s="83"/>
      <c r="H32" s="83"/>
      <c r="I32" s="293"/>
      <c r="J32" s="74"/>
      <c r="K32" s="74"/>
      <c r="L32" s="74"/>
      <c r="M32" s="74"/>
      <c r="N32" s="74"/>
      <c r="O32" s="74"/>
    </row>
    <row r="33" spans="1:15" ht="19.5" customHeight="1">
      <c r="A33" s="83"/>
      <c r="B33" s="83" t="s">
        <v>352</v>
      </c>
      <c r="C33" s="83"/>
      <c r="D33" s="83"/>
      <c r="E33" s="83"/>
      <c r="F33" s="83"/>
      <c r="G33" s="83"/>
      <c r="H33" s="83"/>
      <c r="J33" s="74"/>
      <c r="K33" s="74"/>
      <c r="L33" s="74"/>
      <c r="M33" s="74"/>
      <c r="N33" s="74"/>
      <c r="O33" s="74"/>
    </row>
    <row r="34" spans="1:15" ht="19.5" customHeight="1">
      <c r="A34" s="73"/>
      <c r="B34" s="83" t="s">
        <v>353</v>
      </c>
      <c r="C34" s="83"/>
      <c r="D34" s="83"/>
      <c r="E34" s="83"/>
      <c r="F34" s="83"/>
      <c r="G34" s="83"/>
      <c r="H34" s="83"/>
    </row>
    <row r="35" spans="1:15" ht="19.5" customHeight="1">
      <c r="A35" s="72"/>
      <c r="B35" s="84" t="s">
        <v>354</v>
      </c>
      <c r="C35" s="84"/>
      <c r="D35" s="84"/>
      <c r="E35" s="84"/>
      <c r="F35" s="84"/>
      <c r="G35" s="84"/>
      <c r="H35" s="83"/>
    </row>
    <row r="36" spans="1:15" ht="19.5" customHeight="1">
      <c r="B36" s="84"/>
      <c r="C36" s="84"/>
      <c r="D36" s="84"/>
      <c r="E36" s="84"/>
      <c r="F36" s="84"/>
      <c r="G36" s="84"/>
      <c r="H36" s="83"/>
    </row>
    <row r="37" spans="1:15">
      <c r="B37" s="75"/>
      <c r="C37" s="75"/>
      <c r="D37" s="75"/>
      <c r="E37" s="75"/>
      <c r="F37" s="75"/>
      <c r="G37" s="75"/>
      <c r="H37" s="75"/>
    </row>
  </sheetData>
  <mergeCells count="3">
    <mergeCell ref="G2:H2"/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7"/>
  <sheetViews>
    <sheetView workbookViewId="0">
      <selection activeCell="D20" sqref="D20"/>
    </sheetView>
  </sheetViews>
  <sheetFormatPr defaultRowHeight="13.5"/>
  <cols>
    <col min="1" max="1" width="14.5" style="1" customWidth="1"/>
    <col min="2" max="2" width="22.5" style="1" customWidth="1"/>
    <col min="3" max="3" width="9" style="1"/>
    <col min="4" max="4" width="11.25" style="1" customWidth="1"/>
    <col min="5" max="256" width="9" style="1"/>
    <col min="257" max="257" width="7.25" style="1" customWidth="1"/>
    <col min="258" max="258" width="22.5" style="1" customWidth="1"/>
    <col min="259" max="512" width="9" style="1"/>
    <col min="513" max="513" width="7.25" style="1" customWidth="1"/>
    <col min="514" max="514" width="22.5" style="1" customWidth="1"/>
    <col min="515" max="768" width="9" style="1"/>
    <col min="769" max="769" width="7.25" style="1" customWidth="1"/>
    <col min="770" max="770" width="22.5" style="1" customWidth="1"/>
    <col min="771" max="1024" width="9" style="1"/>
    <col min="1025" max="1025" width="7.25" style="1" customWidth="1"/>
    <col min="1026" max="1026" width="22.5" style="1" customWidth="1"/>
    <col min="1027" max="1280" width="9" style="1"/>
    <col min="1281" max="1281" width="7.25" style="1" customWidth="1"/>
    <col min="1282" max="1282" width="22.5" style="1" customWidth="1"/>
    <col min="1283" max="1536" width="9" style="1"/>
    <col min="1537" max="1537" width="7.25" style="1" customWidth="1"/>
    <col min="1538" max="1538" width="22.5" style="1" customWidth="1"/>
    <col min="1539" max="1792" width="9" style="1"/>
    <col min="1793" max="1793" width="7.25" style="1" customWidth="1"/>
    <col min="1794" max="1794" width="22.5" style="1" customWidth="1"/>
    <col min="1795" max="2048" width="9" style="1"/>
    <col min="2049" max="2049" width="7.25" style="1" customWidth="1"/>
    <col min="2050" max="2050" width="22.5" style="1" customWidth="1"/>
    <col min="2051" max="2304" width="9" style="1"/>
    <col min="2305" max="2305" width="7.25" style="1" customWidth="1"/>
    <col min="2306" max="2306" width="22.5" style="1" customWidth="1"/>
    <col min="2307" max="2560" width="9" style="1"/>
    <col min="2561" max="2561" width="7.25" style="1" customWidth="1"/>
    <col min="2562" max="2562" width="22.5" style="1" customWidth="1"/>
    <col min="2563" max="2816" width="9" style="1"/>
    <col min="2817" max="2817" width="7.25" style="1" customWidth="1"/>
    <col min="2818" max="2818" width="22.5" style="1" customWidth="1"/>
    <col min="2819" max="3072" width="9" style="1"/>
    <col min="3073" max="3073" width="7.25" style="1" customWidth="1"/>
    <col min="3074" max="3074" width="22.5" style="1" customWidth="1"/>
    <col min="3075" max="3328" width="9" style="1"/>
    <col min="3329" max="3329" width="7.25" style="1" customWidth="1"/>
    <col min="3330" max="3330" width="22.5" style="1" customWidth="1"/>
    <col min="3331" max="3584" width="9" style="1"/>
    <col min="3585" max="3585" width="7.25" style="1" customWidth="1"/>
    <col min="3586" max="3586" width="22.5" style="1" customWidth="1"/>
    <col min="3587" max="3840" width="9" style="1"/>
    <col min="3841" max="3841" width="7.25" style="1" customWidth="1"/>
    <col min="3842" max="3842" width="22.5" style="1" customWidth="1"/>
    <col min="3843" max="4096" width="9" style="1"/>
    <col min="4097" max="4097" width="7.25" style="1" customWidth="1"/>
    <col min="4098" max="4098" width="22.5" style="1" customWidth="1"/>
    <col min="4099" max="4352" width="9" style="1"/>
    <col min="4353" max="4353" width="7.25" style="1" customWidth="1"/>
    <col min="4354" max="4354" width="22.5" style="1" customWidth="1"/>
    <col min="4355" max="4608" width="9" style="1"/>
    <col min="4609" max="4609" width="7.25" style="1" customWidth="1"/>
    <col min="4610" max="4610" width="22.5" style="1" customWidth="1"/>
    <col min="4611" max="4864" width="9" style="1"/>
    <col min="4865" max="4865" width="7.25" style="1" customWidth="1"/>
    <col min="4866" max="4866" width="22.5" style="1" customWidth="1"/>
    <col min="4867" max="5120" width="9" style="1"/>
    <col min="5121" max="5121" width="7.25" style="1" customWidth="1"/>
    <col min="5122" max="5122" width="22.5" style="1" customWidth="1"/>
    <col min="5123" max="5376" width="9" style="1"/>
    <col min="5377" max="5377" width="7.25" style="1" customWidth="1"/>
    <col min="5378" max="5378" width="22.5" style="1" customWidth="1"/>
    <col min="5379" max="5632" width="9" style="1"/>
    <col min="5633" max="5633" width="7.25" style="1" customWidth="1"/>
    <col min="5634" max="5634" width="22.5" style="1" customWidth="1"/>
    <col min="5635" max="5888" width="9" style="1"/>
    <col min="5889" max="5889" width="7.25" style="1" customWidth="1"/>
    <col min="5890" max="5890" width="22.5" style="1" customWidth="1"/>
    <col min="5891" max="6144" width="9" style="1"/>
    <col min="6145" max="6145" width="7.25" style="1" customWidth="1"/>
    <col min="6146" max="6146" width="22.5" style="1" customWidth="1"/>
    <col min="6147" max="6400" width="9" style="1"/>
    <col min="6401" max="6401" width="7.25" style="1" customWidth="1"/>
    <col min="6402" max="6402" width="22.5" style="1" customWidth="1"/>
    <col min="6403" max="6656" width="9" style="1"/>
    <col min="6657" max="6657" width="7.25" style="1" customWidth="1"/>
    <col min="6658" max="6658" width="22.5" style="1" customWidth="1"/>
    <col min="6659" max="6912" width="9" style="1"/>
    <col min="6913" max="6913" width="7.25" style="1" customWidth="1"/>
    <col min="6914" max="6914" width="22.5" style="1" customWidth="1"/>
    <col min="6915" max="7168" width="9" style="1"/>
    <col min="7169" max="7169" width="7.25" style="1" customWidth="1"/>
    <col min="7170" max="7170" width="22.5" style="1" customWidth="1"/>
    <col min="7171" max="7424" width="9" style="1"/>
    <col min="7425" max="7425" width="7.25" style="1" customWidth="1"/>
    <col min="7426" max="7426" width="22.5" style="1" customWidth="1"/>
    <col min="7427" max="7680" width="9" style="1"/>
    <col min="7681" max="7681" width="7.25" style="1" customWidth="1"/>
    <col min="7682" max="7682" width="22.5" style="1" customWidth="1"/>
    <col min="7683" max="7936" width="9" style="1"/>
    <col min="7937" max="7937" width="7.25" style="1" customWidth="1"/>
    <col min="7938" max="7938" width="22.5" style="1" customWidth="1"/>
    <col min="7939" max="8192" width="9" style="1"/>
    <col min="8193" max="8193" width="7.25" style="1" customWidth="1"/>
    <col min="8194" max="8194" width="22.5" style="1" customWidth="1"/>
    <col min="8195" max="8448" width="9" style="1"/>
    <col min="8449" max="8449" width="7.25" style="1" customWidth="1"/>
    <col min="8450" max="8450" width="22.5" style="1" customWidth="1"/>
    <col min="8451" max="8704" width="9" style="1"/>
    <col min="8705" max="8705" width="7.25" style="1" customWidth="1"/>
    <col min="8706" max="8706" width="22.5" style="1" customWidth="1"/>
    <col min="8707" max="8960" width="9" style="1"/>
    <col min="8961" max="8961" width="7.25" style="1" customWidth="1"/>
    <col min="8962" max="8962" width="22.5" style="1" customWidth="1"/>
    <col min="8963" max="9216" width="9" style="1"/>
    <col min="9217" max="9217" width="7.25" style="1" customWidth="1"/>
    <col min="9218" max="9218" width="22.5" style="1" customWidth="1"/>
    <col min="9219" max="9472" width="9" style="1"/>
    <col min="9473" max="9473" width="7.25" style="1" customWidth="1"/>
    <col min="9474" max="9474" width="22.5" style="1" customWidth="1"/>
    <col min="9475" max="9728" width="9" style="1"/>
    <col min="9729" max="9729" width="7.25" style="1" customWidth="1"/>
    <col min="9730" max="9730" width="22.5" style="1" customWidth="1"/>
    <col min="9731" max="9984" width="9" style="1"/>
    <col min="9985" max="9985" width="7.25" style="1" customWidth="1"/>
    <col min="9986" max="9986" width="22.5" style="1" customWidth="1"/>
    <col min="9987" max="10240" width="9" style="1"/>
    <col min="10241" max="10241" width="7.25" style="1" customWidth="1"/>
    <col min="10242" max="10242" width="22.5" style="1" customWidth="1"/>
    <col min="10243" max="10496" width="9" style="1"/>
    <col min="10497" max="10497" width="7.25" style="1" customWidth="1"/>
    <col min="10498" max="10498" width="22.5" style="1" customWidth="1"/>
    <col min="10499" max="10752" width="9" style="1"/>
    <col min="10753" max="10753" width="7.25" style="1" customWidth="1"/>
    <col min="10754" max="10754" width="22.5" style="1" customWidth="1"/>
    <col min="10755" max="11008" width="9" style="1"/>
    <col min="11009" max="11009" width="7.25" style="1" customWidth="1"/>
    <col min="11010" max="11010" width="22.5" style="1" customWidth="1"/>
    <col min="11011" max="11264" width="9" style="1"/>
    <col min="11265" max="11265" width="7.25" style="1" customWidth="1"/>
    <col min="11266" max="11266" width="22.5" style="1" customWidth="1"/>
    <col min="11267" max="11520" width="9" style="1"/>
    <col min="11521" max="11521" width="7.25" style="1" customWidth="1"/>
    <col min="11522" max="11522" width="22.5" style="1" customWidth="1"/>
    <col min="11523" max="11776" width="9" style="1"/>
    <col min="11777" max="11777" width="7.25" style="1" customWidth="1"/>
    <col min="11778" max="11778" width="22.5" style="1" customWidth="1"/>
    <col min="11779" max="12032" width="9" style="1"/>
    <col min="12033" max="12033" width="7.25" style="1" customWidth="1"/>
    <col min="12034" max="12034" width="22.5" style="1" customWidth="1"/>
    <col min="12035" max="12288" width="9" style="1"/>
    <col min="12289" max="12289" width="7.25" style="1" customWidth="1"/>
    <col min="12290" max="12290" width="22.5" style="1" customWidth="1"/>
    <col min="12291" max="12544" width="9" style="1"/>
    <col min="12545" max="12545" width="7.25" style="1" customWidth="1"/>
    <col min="12546" max="12546" width="22.5" style="1" customWidth="1"/>
    <col min="12547" max="12800" width="9" style="1"/>
    <col min="12801" max="12801" width="7.25" style="1" customWidth="1"/>
    <col min="12802" max="12802" width="22.5" style="1" customWidth="1"/>
    <col min="12803" max="13056" width="9" style="1"/>
    <col min="13057" max="13057" width="7.25" style="1" customWidth="1"/>
    <col min="13058" max="13058" width="22.5" style="1" customWidth="1"/>
    <col min="13059" max="13312" width="9" style="1"/>
    <col min="13313" max="13313" width="7.25" style="1" customWidth="1"/>
    <col min="13314" max="13314" width="22.5" style="1" customWidth="1"/>
    <col min="13315" max="13568" width="9" style="1"/>
    <col min="13569" max="13569" width="7.25" style="1" customWidth="1"/>
    <col min="13570" max="13570" width="22.5" style="1" customWidth="1"/>
    <col min="13571" max="13824" width="9" style="1"/>
    <col min="13825" max="13825" width="7.25" style="1" customWidth="1"/>
    <col min="13826" max="13826" width="22.5" style="1" customWidth="1"/>
    <col min="13827" max="14080" width="9" style="1"/>
    <col min="14081" max="14081" width="7.25" style="1" customWidth="1"/>
    <col min="14082" max="14082" width="22.5" style="1" customWidth="1"/>
    <col min="14083" max="14336" width="9" style="1"/>
    <col min="14337" max="14337" width="7.25" style="1" customWidth="1"/>
    <col min="14338" max="14338" width="22.5" style="1" customWidth="1"/>
    <col min="14339" max="14592" width="9" style="1"/>
    <col min="14593" max="14593" width="7.25" style="1" customWidth="1"/>
    <col min="14594" max="14594" width="22.5" style="1" customWidth="1"/>
    <col min="14595" max="14848" width="9" style="1"/>
    <col min="14849" max="14849" width="7.25" style="1" customWidth="1"/>
    <col min="14850" max="14850" width="22.5" style="1" customWidth="1"/>
    <col min="14851" max="15104" width="9" style="1"/>
    <col min="15105" max="15105" width="7.25" style="1" customWidth="1"/>
    <col min="15106" max="15106" width="22.5" style="1" customWidth="1"/>
    <col min="15107" max="15360" width="9" style="1"/>
    <col min="15361" max="15361" width="7.25" style="1" customWidth="1"/>
    <col min="15362" max="15362" width="22.5" style="1" customWidth="1"/>
    <col min="15363" max="15616" width="9" style="1"/>
    <col min="15617" max="15617" width="7.25" style="1" customWidth="1"/>
    <col min="15618" max="15618" width="22.5" style="1" customWidth="1"/>
    <col min="15619" max="15872" width="9" style="1"/>
    <col min="15873" max="15873" width="7.25" style="1" customWidth="1"/>
    <col min="15874" max="15874" width="22.5" style="1" customWidth="1"/>
    <col min="15875" max="16128" width="9" style="1"/>
    <col min="16129" max="16129" width="7.25" style="1" customWidth="1"/>
    <col min="16130" max="16130" width="22.5" style="1" customWidth="1"/>
    <col min="16131" max="16384" width="9" style="1"/>
  </cols>
  <sheetData>
    <row r="1" spans="1:7" ht="15.75" customHeight="1">
      <c r="A1" s="13" t="s">
        <v>136</v>
      </c>
      <c r="B1" s="4"/>
      <c r="C1" s="4"/>
    </row>
    <row r="2" spans="1:7" ht="15.75" customHeight="1">
      <c r="A2" s="161" t="s">
        <v>3</v>
      </c>
      <c r="B2" s="161" t="s">
        <v>4</v>
      </c>
      <c r="C2" s="387" t="s">
        <v>5</v>
      </c>
      <c r="D2" s="388"/>
    </row>
    <row r="3" spans="1:7" ht="15.75" customHeight="1">
      <c r="A3" s="14" t="s">
        <v>332</v>
      </c>
      <c r="B3" s="17">
        <v>44377</v>
      </c>
      <c r="C3" s="391" t="s">
        <v>213</v>
      </c>
      <c r="D3" s="392"/>
    </row>
    <row r="4" spans="1:7" ht="15.75" customHeight="1">
      <c r="A4" s="77" t="s">
        <v>333</v>
      </c>
      <c r="B4" s="162">
        <v>44498</v>
      </c>
      <c r="C4" s="161"/>
      <c r="D4" s="78"/>
    </row>
    <row r="5" spans="1:7" ht="15.75" customHeight="1">
      <c r="A5" s="77" t="s">
        <v>334</v>
      </c>
      <c r="B5" s="15">
        <v>44558</v>
      </c>
      <c r="C5" s="16"/>
      <c r="D5" s="76"/>
    </row>
    <row r="6" spans="1:7" ht="15.75" customHeight="1">
      <c r="A6" s="77" t="s">
        <v>335</v>
      </c>
      <c r="B6" s="15">
        <v>44651</v>
      </c>
      <c r="C6" s="16"/>
      <c r="D6" s="76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89" t="s">
        <v>2</v>
      </c>
      <c r="G9" s="390"/>
    </row>
    <row r="10" spans="1:7">
      <c r="A10" s="2" t="s">
        <v>272</v>
      </c>
      <c r="B10" s="2"/>
      <c r="C10" s="2"/>
      <c r="D10" s="2"/>
      <c r="E10" s="2"/>
      <c r="F10" s="2"/>
      <c r="G10" s="2"/>
    </row>
    <row r="11" spans="1:7">
      <c r="A11" s="2" t="s">
        <v>137</v>
      </c>
      <c r="B11" s="2"/>
      <c r="C11" s="2"/>
      <c r="D11" s="2"/>
      <c r="E11" s="2"/>
      <c r="F11" s="2"/>
      <c r="G11" s="2"/>
    </row>
    <row r="12" spans="1:7">
      <c r="A12" s="2" t="s">
        <v>273</v>
      </c>
      <c r="B12" s="2"/>
      <c r="C12" s="2"/>
      <c r="D12" s="2"/>
      <c r="E12" s="2"/>
      <c r="F12" s="2"/>
      <c r="G12" s="2"/>
    </row>
    <row r="13" spans="1:7">
      <c r="A13" s="2" t="s">
        <v>139</v>
      </c>
      <c r="B13" s="2"/>
      <c r="C13" s="2"/>
      <c r="D13" s="2"/>
      <c r="E13" s="2"/>
      <c r="F13" s="2"/>
      <c r="G13" s="2"/>
    </row>
    <row r="14" spans="1:7">
      <c r="A14" s="2" t="s">
        <v>140</v>
      </c>
      <c r="B14" s="2"/>
      <c r="C14" s="2"/>
      <c r="D14" s="2"/>
      <c r="E14" s="2"/>
      <c r="F14" s="389" t="s">
        <v>1</v>
      </c>
      <c r="G14" s="390"/>
    </row>
    <row r="15" spans="1:7">
      <c r="A15" s="2" t="s">
        <v>138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activeCell="F11" sqref="F11"/>
    </sheetView>
  </sheetViews>
  <sheetFormatPr defaultColWidth="11" defaultRowHeight="12.75"/>
  <cols>
    <col min="1" max="1" width="3.5" style="18" customWidth="1"/>
    <col min="2" max="2" width="4.25" style="18" customWidth="1"/>
    <col min="3" max="3" width="23" style="18" customWidth="1"/>
    <col min="4" max="4" width="19.875" style="18" customWidth="1"/>
    <col min="5" max="5" width="13.625" style="18" customWidth="1"/>
    <col min="6" max="6" width="11.125" style="18" customWidth="1"/>
    <col min="7" max="7" width="21.75" style="18" customWidth="1"/>
    <col min="8" max="8" width="20" style="18" customWidth="1"/>
    <col min="9" max="9" width="6.625" style="18" customWidth="1"/>
    <col min="10" max="10" width="3.5" style="18" customWidth="1"/>
    <col min="11" max="11" width="21.25" style="18" customWidth="1"/>
    <col min="12" max="12" width="28" style="18" customWidth="1"/>
    <col min="13" max="13" width="27.625" style="18" customWidth="1"/>
    <col min="14" max="14" width="14.5" style="18" customWidth="1"/>
    <col min="15" max="15" width="9.75" style="18" customWidth="1"/>
    <col min="16" max="16" width="11" style="18"/>
    <col min="17" max="17" width="9.25" style="18" customWidth="1"/>
    <col min="18" max="16384" width="11" style="18"/>
  </cols>
  <sheetData>
    <row r="1" spans="1:17" ht="13.5" thickBot="1">
      <c r="A1" s="120" t="s">
        <v>144</v>
      </c>
      <c r="B1" s="121"/>
      <c r="C1" s="121"/>
      <c r="D1" s="121"/>
      <c r="E1" s="121"/>
      <c r="F1" s="121"/>
      <c r="G1" s="121"/>
      <c r="H1" s="121"/>
      <c r="I1" s="143"/>
      <c r="J1" s="120" t="s">
        <v>145</v>
      </c>
      <c r="K1" s="121"/>
      <c r="L1" s="121"/>
      <c r="M1" s="121"/>
      <c r="N1" s="121"/>
      <c r="O1" s="121"/>
    </row>
    <row r="2" spans="1:17" ht="13.5" thickBot="1">
      <c r="A2" s="163"/>
      <c r="B2" s="164" t="s">
        <v>146</v>
      </c>
      <c r="C2" s="165"/>
      <c r="D2" s="164" t="s">
        <v>147</v>
      </c>
      <c r="E2" s="164"/>
      <c r="F2" s="166"/>
      <c r="G2" s="164" t="s">
        <v>148</v>
      </c>
      <c r="H2" s="165"/>
      <c r="I2" s="143"/>
      <c r="J2" s="167"/>
      <c r="K2" s="124" t="s">
        <v>146</v>
      </c>
      <c r="L2" s="169" t="s">
        <v>147</v>
      </c>
      <c r="M2" s="168"/>
      <c r="N2" s="134"/>
      <c r="O2" s="368" t="s">
        <v>149</v>
      </c>
    </row>
    <row r="3" spans="1:17">
      <c r="A3" s="170">
        <v>1</v>
      </c>
      <c r="B3" s="19" t="s">
        <v>150</v>
      </c>
      <c r="C3" s="137"/>
      <c r="D3" s="167" t="s">
        <v>151</v>
      </c>
      <c r="E3" s="168" t="s">
        <v>152</v>
      </c>
      <c r="F3" s="171"/>
      <c r="G3" s="168" t="s">
        <v>153</v>
      </c>
      <c r="H3" s="134" t="s">
        <v>154</v>
      </c>
      <c r="I3" s="143"/>
      <c r="J3" s="167">
        <v>1</v>
      </c>
      <c r="K3" s="168" t="s">
        <v>150</v>
      </c>
      <c r="L3" s="172" t="s">
        <v>155</v>
      </c>
      <c r="M3" s="168" t="s">
        <v>156</v>
      </c>
      <c r="N3" s="173" t="s">
        <v>157</v>
      </c>
      <c r="O3" s="134"/>
      <c r="P3" s="174"/>
    </row>
    <row r="4" spans="1:17">
      <c r="A4" s="170"/>
      <c r="B4" s="19"/>
      <c r="C4" s="137"/>
      <c r="D4" s="170"/>
      <c r="E4" s="19"/>
      <c r="F4" s="175"/>
      <c r="G4" s="19" t="s">
        <v>158</v>
      </c>
      <c r="H4" s="137"/>
      <c r="I4" s="143"/>
      <c r="J4" s="170"/>
      <c r="K4" s="19"/>
      <c r="L4" s="176"/>
      <c r="M4" s="19" t="s">
        <v>158</v>
      </c>
      <c r="N4" s="177" t="s">
        <v>323</v>
      </c>
      <c r="O4" s="137" t="s">
        <v>259</v>
      </c>
      <c r="P4" s="174" t="s">
        <v>159</v>
      </c>
      <c r="Q4" s="18" t="s">
        <v>259</v>
      </c>
    </row>
    <row r="5" spans="1:17">
      <c r="A5" s="170"/>
      <c r="B5" s="19"/>
      <c r="C5" s="137"/>
      <c r="D5" s="170"/>
      <c r="E5" s="19"/>
      <c r="F5" s="175"/>
      <c r="G5" s="19"/>
      <c r="H5" s="137"/>
      <c r="I5" s="143"/>
      <c r="J5" s="170"/>
      <c r="K5" s="19"/>
      <c r="L5" s="176" t="s">
        <v>160</v>
      </c>
      <c r="M5" s="19" t="s">
        <v>161</v>
      </c>
      <c r="N5" s="178" t="s">
        <v>324</v>
      </c>
      <c r="O5" s="179" t="s">
        <v>259</v>
      </c>
      <c r="P5" s="174" t="s">
        <v>163</v>
      </c>
      <c r="Q5" s="18" t="s">
        <v>259</v>
      </c>
    </row>
    <row r="6" spans="1:17">
      <c r="A6" s="180">
        <v>2</v>
      </c>
      <c r="B6" s="181" t="s">
        <v>164</v>
      </c>
      <c r="C6" s="139"/>
      <c r="D6" s="180" t="s">
        <v>165</v>
      </c>
      <c r="E6" s="181" t="s">
        <v>166</v>
      </c>
      <c r="F6" s="182"/>
      <c r="G6" s="181" t="s">
        <v>167</v>
      </c>
      <c r="H6" s="139"/>
      <c r="I6" s="143"/>
      <c r="J6" s="180">
        <v>2</v>
      </c>
      <c r="K6" s="181" t="s">
        <v>164</v>
      </c>
      <c r="L6" s="183" t="s">
        <v>168</v>
      </c>
      <c r="M6" s="181" t="s">
        <v>263</v>
      </c>
      <c r="N6" s="177" t="s">
        <v>264</v>
      </c>
      <c r="O6" s="137" t="s">
        <v>259</v>
      </c>
      <c r="P6" s="174" t="s">
        <v>169</v>
      </c>
      <c r="Q6" s="174" t="s">
        <v>259</v>
      </c>
    </row>
    <row r="7" spans="1:17">
      <c r="A7" s="184"/>
      <c r="B7" s="185"/>
      <c r="C7" s="136" t="s">
        <v>170</v>
      </c>
      <c r="D7" s="184" t="s">
        <v>165</v>
      </c>
      <c r="E7" s="185" t="s">
        <v>166</v>
      </c>
      <c r="F7" s="186" t="s">
        <v>171</v>
      </c>
      <c r="G7" s="185" t="s">
        <v>172</v>
      </c>
      <c r="H7" s="136"/>
      <c r="I7" s="143"/>
      <c r="J7" s="170"/>
      <c r="K7" s="19"/>
      <c r="L7" s="176" t="s">
        <v>259</v>
      </c>
      <c r="M7" s="19" t="s">
        <v>274</v>
      </c>
      <c r="N7" s="177" t="s">
        <v>274</v>
      </c>
      <c r="O7" s="137" t="s">
        <v>259</v>
      </c>
      <c r="P7" s="174"/>
    </row>
    <row r="8" spans="1:17">
      <c r="A8" s="170">
        <v>3</v>
      </c>
      <c r="B8" s="19" t="s">
        <v>8</v>
      </c>
      <c r="C8" s="137"/>
      <c r="D8" s="170"/>
      <c r="E8" s="19"/>
      <c r="F8" s="175"/>
      <c r="G8" s="19"/>
      <c r="H8" s="137"/>
      <c r="I8" s="143"/>
      <c r="J8" s="180">
        <v>3</v>
      </c>
      <c r="K8" s="181" t="s">
        <v>8</v>
      </c>
      <c r="L8" s="183" t="s">
        <v>259</v>
      </c>
      <c r="M8" s="183" t="s">
        <v>259</v>
      </c>
      <c r="N8" s="139" t="s">
        <v>259</v>
      </c>
      <c r="O8" s="139" t="s">
        <v>274</v>
      </c>
      <c r="P8" s="174"/>
    </row>
    <row r="9" spans="1:17">
      <c r="A9" s="170"/>
      <c r="B9" s="19"/>
      <c r="C9" s="137" t="s">
        <v>173</v>
      </c>
      <c r="D9" s="170" t="s">
        <v>174</v>
      </c>
      <c r="E9" s="19"/>
      <c r="F9" s="175"/>
      <c r="G9" s="19" t="s">
        <v>175</v>
      </c>
      <c r="H9" s="137"/>
      <c r="I9" s="143"/>
      <c r="J9" s="170"/>
      <c r="K9" s="19"/>
      <c r="L9" s="176" t="s">
        <v>311</v>
      </c>
      <c r="M9" s="176" t="s">
        <v>176</v>
      </c>
      <c r="N9" s="137" t="s">
        <v>295</v>
      </c>
      <c r="O9" s="137" t="s">
        <v>259</v>
      </c>
      <c r="P9" s="174" t="s">
        <v>177</v>
      </c>
    </row>
    <row r="10" spans="1:17">
      <c r="A10" s="170"/>
      <c r="B10" s="19"/>
      <c r="C10" s="137" t="s">
        <v>178</v>
      </c>
      <c r="D10" s="170" t="s">
        <v>179</v>
      </c>
      <c r="E10" s="19"/>
      <c r="F10" s="175"/>
      <c r="G10" s="19" t="s">
        <v>180</v>
      </c>
      <c r="H10" s="137"/>
      <c r="I10" s="143"/>
      <c r="J10" s="184"/>
      <c r="K10" s="185"/>
      <c r="L10" s="187" t="s">
        <v>293</v>
      </c>
      <c r="M10" s="187" t="s">
        <v>294</v>
      </c>
      <c r="N10" s="136" t="s">
        <v>295</v>
      </c>
      <c r="O10" s="136" t="s">
        <v>274</v>
      </c>
      <c r="P10" s="174" t="s">
        <v>274</v>
      </c>
      <c r="Q10" s="18" t="s">
        <v>259</v>
      </c>
    </row>
    <row r="11" spans="1:17">
      <c r="A11" s="170"/>
      <c r="B11" s="19"/>
      <c r="C11" s="137" t="s">
        <v>181</v>
      </c>
      <c r="D11" s="170" t="s">
        <v>182</v>
      </c>
      <c r="E11" s="19"/>
      <c r="F11" s="175"/>
      <c r="G11" s="19" t="s">
        <v>183</v>
      </c>
      <c r="H11" s="137"/>
      <c r="I11" s="143"/>
      <c r="J11" s="170">
        <v>4</v>
      </c>
      <c r="K11" s="19" t="s">
        <v>9</v>
      </c>
      <c r="L11" s="176" t="s">
        <v>184</v>
      </c>
      <c r="M11" s="19" t="s">
        <v>325</v>
      </c>
      <c r="N11" s="177" t="s">
        <v>326</v>
      </c>
      <c r="O11" s="137" t="s">
        <v>162</v>
      </c>
      <c r="P11" s="174" t="s">
        <v>169</v>
      </c>
      <c r="Q11" s="18" t="s">
        <v>259</v>
      </c>
    </row>
    <row r="12" spans="1:17">
      <c r="A12" s="170"/>
      <c r="B12" s="19"/>
      <c r="C12" s="137" t="s">
        <v>185</v>
      </c>
      <c r="D12" s="170" t="s">
        <v>182</v>
      </c>
      <c r="E12" s="19"/>
      <c r="F12" s="175"/>
      <c r="G12" s="19" t="s">
        <v>183</v>
      </c>
      <c r="H12" s="137"/>
      <c r="I12" s="143"/>
      <c r="J12" s="184"/>
      <c r="K12" s="185"/>
      <c r="L12" s="187" t="s">
        <v>186</v>
      </c>
      <c r="M12" s="185"/>
      <c r="N12" s="178"/>
      <c r="O12" s="136"/>
      <c r="P12" s="174"/>
      <c r="Q12" s="174" t="s">
        <v>259</v>
      </c>
    </row>
    <row r="13" spans="1:17">
      <c r="A13" s="180">
        <v>4</v>
      </c>
      <c r="B13" s="181" t="s">
        <v>9</v>
      </c>
      <c r="C13" s="139"/>
      <c r="D13" s="180" t="s">
        <v>187</v>
      </c>
      <c r="E13" s="181" t="s">
        <v>188</v>
      </c>
      <c r="F13" s="182"/>
      <c r="G13" s="181" t="s">
        <v>189</v>
      </c>
      <c r="H13" s="139"/>
      <c r="I13" s="143"/>
      <c r="J13" s="170">
        <v>5</v>
      </c>
      <c r="K13" s="19" t="s">
        <v>190</v>
      </c>
      <c r="L13" s="176" t="s">
        <v>327</v>
      </c>
      <c r="M13" s="19" t="s">
        <v>191</v>
      </c>
      <c r="N13" s="177" t="s">
        <v>328</v>
      </c>
      <c r="O13" s="137" t="s">
        <v>162</v>
      </c>
      <c r="P13" s="174" t="s">
        <v>163</v>
      </c>
      <c r="Q13" s="18" t="s">
        <v>259</v>
      </c>
    </row>
    <row r="14" spans="1:17">
      <c r="A14" s="184"/>
      <c r="B14" s="185"/>
      <c r="C14" s="136" t="s">
        <v>170</v>
      </c>
      <c r="D14" s="184" t="s">
        <v>184</v>
      </c>
      <c r="E14" s="185" t="s">
        <v>186</v>
      </c>
      <c r="F14" s="186"/>
      <c r="G14" s="185" t="s">
        <v>172</v>
      </c>
      <c r="H14" s="136"/>
      <c r="I14" s="143"/>
      <c r="J14" s="180">
        <v>6</v>
      </c>
      <c r="K14" s="181" t="s">
        <v>192</v>
      </c>
      <c r="L14" s="183" t="s">
        <v>329</v>
      </c>
      <c r="M14" s="181" t="s">
        <v>193</v>
      </c>
      <c r="N14" s="188" t="s">
        <v>328</v>
      </c>
      <c r="O14" s="139" t="s">
        <v>162</v>
      </c>
      <c r="P14" s="174" t="s">
        <v>163</v>
      </c>
      <c r="Q14" s="18" t="s">
        <v>259</v>
      </c>
    </row>
    <row r="15" spans="1:17" ht="13.5" customHeight="1" thickBot="1">
      <c r="A15" s="170">
        <v>5</v>
      </c>
      <c r="B15" s="19" t="s">
        <v>194</v>
      </c>
      <c r="C15" s="137"/>
      <c r="D15" s="170" t="s">
        <v>195</v>
      </c>
      <c r="E15" s="19"/>
      <c r="F15" s="175"/>
      <c r="G15" s="19"/>
      <c r="H15" s="137"/>
      <c r="I15" s="143"/>
      <c r="J15" s="189">
        <v>7</v>
      </c>
      <c r="K15" s="190" t="s">
        <v>196</v>
      </c>
      <c r="L15" s="191" t="s">
        <v>327</v>
      </c>
      <c r="M15" s="190" t="s">
        <v>191</v>
      </c>
      <c r="N15" s="192" t="s">
        <v>328</v>
      </c>
      <c r="O15" s="193" t="s">
        <v>162</v>
      </c>
      <c r="P15" s="174" t="s">
        <v>163</v>
      </c>
      <c r="Q15" s="18" t="s">
        <v>259</v>
      </c>
    </row>
    <row r="16" spans="1:17" ht="13.5" customHeight="1" thickBot="1">
      <c r="A16" s="189">
        <v>6</v>
      </c>
      <c r="B16" s="190" t="s">
        <v>192</v>
      </c>
      <c r="C16" s="193"/>
      <c r="D16" s="189" t="s">
        <v>197</v>
      </c>
      <c r="E16" s="190"/>
      <c r="F16" s="194"/>
      <c r="G16" s="190" t="s">
        <v>183</v>
      </c>
      <c r="H16" s="193" t="s">
        <v>214</v>
      </c>
      <c r="I16" s="143"/>
      <c r="Q16" s="18" t="s">
        <v>259</v>
      </c>
    </row>
    <row r="17" spans="1:11">
      <c r="A17" s="167"/>
      <c r="B17" s="195" t="s">
        <v>275</v>
      </c>
      <c r="C17" s="134" t="s">
        <v>198</v>
      </c>
      <c r="D17" s="168"/>
      <c r="E17" s="168"/>
      <c r="F17" s="171"/>
      <c r="G17" s="169"/>
      <c r="H17" s="134"/>
      <c r="I17" s="143"/>
    </row>
    <row r="18" spans="1:11">
      <c r="A18" s="196" t="s">
        <v>199</v>
      </c>
      <c r="B18" s="197" t="s">
        <v>276</v>
      </c>
      <c r="C18" s="137" t="s">
        <v>200</v>
      </c>
      <c r="D18" s="19" t="s">
        <v>277</v>
      </c>
      <c r="E18" s="19"/>
      <c r="F18" s="175"/>
      <c r="G18" s="198"/>
      <c r="H18" s="137"/>
      <c r="I18" s="143"/>
    </row>
    <row r="19" spans="1:11">
      <c r="A19" s="196"/>
      <c r="B19" s="197" t="s">
        <v>278</v>
      </c>
      <c r="C19" s="137" t="s">
        <v>201</v>
      </c>
      <c r="D19" s="19" t="s">
        <v>279</v>
      </c>
      <c r="E19" s="19"/>
      <c r="F19" s="175"/>
      <c r="G19" s="198"/>
      <c r="H19" s="137"/>
      <c r="I19" s="143"/>
    </row>
    <row r="20" spans="1:11">
      <c r="A20" s="196" t="s">
        <v>202</v>
      </c>
      <c r="B20" s="197" t="s">
        <v>280</v>
      </c>
      <c r="C20" s="137" t="s">
        <v>203</v>
      </c>
      <c r="D20" s="19" t="s">
        <v>204</v>
      </c>
      <c r="E20" s="19"/>
      <c r="F20" s="175"/>
      <c r="G20" s="198"/>
      <c r="H20" s="137"/>
      <c r="I20" s="143"/>
      <c r="J20" s="143"/>
      <c r="K20" s="143"/>
    </row>
    <row r="21" spans="1:11">
      <c r="A21" s="196"/>
      <c r="B21" s="197" t="s">
        <v>281</v>
      </c>
      <c r="C21" s="137" t="s">
        <v>205</v>
      </c>
      <c r="D21" s="19" t="s">
        <v>206</v>
      </c>
      <c r="E21" s="19"/>
      <c r="F21" s="175"/>
      <c r="G21" s="198"/>
      <c r="H21" s="137"/>
      <c r="I21" s="143"/>
      <c r="J21" s="143"/>
      <c r="K21" s="143"/>
    </row>
    <row r="22" spans="1:11">
      <c r="A22" s="170"/>
      <c r="B22" s="197" t="s">
        <v>282</v>
      </c>
      <c r="C22" s="137" t="s">
        <v>207</v>
      </c>
      <c r="D22" s="19" t="s">
        <v>195</v>
      </c>
      <c r="E22" s="19"/>
      <c r="F22" s="175"/>
      <c r="G22" s="198"/>
      <c r="H22" s="137"/>
      <c r="I22" s="143"/>
      <c r="J22" s="143"/>
      <c r="K22" s="143"/>
    </row>
    <row r="23" spans="1:11" ht="13.5" thickBot="1">
      <c r="A23" s="199"/>
      <c r="B23" s="130" t="s">
        <v>283</v>
      </c>
      <c r="C23" s="141" t="s">
        <v>208</v>
      </c>
      <c r="D23" s="200"/>
      <c r="E23" s="200"/>
      <c r="F23" s="201"/>
      <c r="G23" s="202"/>
      <c r="H23" s="141"/>
      <c r="I23" s="143"/>
      <c r="J23" s="143"/>
      <c r="K23" s="143"/>
    </row>
    <row r="24" spans="1:11">
      <c r="I24" s="143"/>
      <c r="J24" s="143"/>
      <c r="K24" s="143"/>
    </row>
    <row r="25" spans="1:11">
      <c r="I25" s="143"/>
      <c r="J25" s="143"/>
      <c r="K25" s="143"/>
    </row>
    <row r="26" spans="1:11">
      <c r="I26" s="143"/>
      <c r="J26" s="143"/>
      <c r="K26" s="14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R23" sqref="R23"/>
    </sheetView>
  </sheetViews>
  <sheetFormatPr defaultColWidth="11" defaultRowHeight="12.75"/>
  <cols>
    <col min="1" max="1" width="8.375" style="18" customWidth="1"/>
    <col min="2" max="2" width="9.75" style="18" customWidth="1"/>
    <col min="3" max="9" width="12.5" style="18" hidden="1" customWidth="1"/>
    <col min="10" max="10" width="12.125" style="18" hidden="1" customWidth="1"/>
    <col min="11" max="11" width="12.5" style="18" hidden="1" customWidth="1"/>
    <col min="12" max="17" width="12.5" style="18" customWidth="1"/>
    <col min="18" max="18" width="9.5" style="18" customWidth="1"/>
    <col min="19" max="16384" width="11" style="18"/>
  </cols>
  <sheetData>
    <row r="1" spans="1:24" ht="13.5" customHeight="1" thickBot="1">
      <c r="A1" s="120" t="s">
        <v>296</v>
      </c>
      <c r="B1" s="121"/>
      <c r="C1" s="121"/>
      <c r="D1" s="121"/>
      <c r="E1" s="121"/>
      <c r="F1" s="121"/>
      <c r="G1" s="121"/>
      <c r="H1" s="121"/>
      <c r="I1" s="122" t="s">
        <v>259</v>
      </c>
      <c r="J1" s="121"/>
      <c r="K1" s="121"/>
      <c r="L1" s="121"/>
      <c r="M1" s="121"/>
      <c r="N1" s="121"/>
      <c r="O1" s="121"/>
      <c r="P1" s="121"/>
      <c r="Q1" s="226" t="s">
        <v>65</v>
      </c>
      <c r="R1" s="121"/>
    </row>
    <row r="2" spans="1:24" ht="13.5" customHeight="1">
      <c r="A2" s="393" t="s">
        <v>66</v>
      </c>
      <c r="B2" s="394"/>
      <c r="C2" s="123" t="s">
        <v>67</v>
      </c>
      <c r="D2" s="124" t="s">
        <v>68</v>
      </c>
      <c r="E2" s="125" t="s">
        <v>69</v>
      </c>
      <c r="F2" s="126" t="s">
        <v>70</v>
      </c>
      <c r="G2" s="127" t="s">
        <v>71</v>
      </c>
      <c r="H2" s="127" t="s">
        <v>72</v>
      </c>
      <c r="I2" s="128" t="s">
        <v>73</v>
      </c>
      <c r="J2" s="127" t="s">
        <v>74</v>
      </c>
      <c r="K2" s="127" t="s">
        <v>75</v>
      </c>
      <c r="L2" s="127" t="s">
        <v>76</v>
      </c>
      <c r="M2" s="127" t="s">
        <v>77</v>
      </c>
      <c r="N2" s="127" t="s">
        <v>78</v>
      </c>
      <c r="O2" s="127" t="s">
        <v>271</v>
      </c>
      <c r="P2" s="289" t="s">
        <v>218</v>
      </c>
      <c r="Q2" s="227" t="s">
        <v>297</v>
      </c>
      <c r="R2" s="121"/>
    </row>
    <row r="3" spans="1:24" ht="13.5" customHeight="1" thickBot="1">
      <c r="A3" s="395"/>
      <c r="B3" s="396"/>
      <c r="C3" s="129" t="s">
        <v>79</v>
      </c>
      <c r="D3" s="130" t="s">
        <v>80</v>
      </c>
      <c r="E3" s="131" t="s">
        <v>81</v>
      </c>
      <c r="F3" s="326" t="s">
        <v>82</v>
      </c>
      <c r="G3" s="132" t="s">
        <v>83</v>
      </c>
      <c r="H3" s="132" t="s">
        <v>84</v>
      </c>
      <c r="I3" s="133" t="s">
        <v>85</v>
      </c>
      <c r="J3" s="132" t="s">
        <v>86</v>
      </c>
      <c r="K3" s="132" t="s">
        <v>87</v>
      </c>
      <c r="L3" s="132" t="s">
        <v>88</v>
      </c>
      <c r="M3" s="132" t="s">
        <v>89</v>
      </c>
      <c r="N3" s="132" t="s">
        <v>90</v>
      </c>
      <c r="O3" s="132" t="s">
        <v>143</v>
      </c>
      <c r="P3" s="290" t="s">
        <v>219</v>
      </c>
      <c r="Q3" s="228" t="s">
        <v>298</v>
      </c>
      <c r="R3" s="294" t="s">
        <v>284</v>
      </c>
      <c r="T3" s="18" t="s">
        <v>259</v>
      </c>
      <c r="V3" s="18" t="s">
        <v>259</v>
      </c>
      <c r="X3" s="18" t="s">
        <v>259</v>
      </c>
    </row>
    <row r="4" spans="1:24" ht="13.5" customHeight="1">
      <c r="A4" s="123" t="s">
        <v>91</v>
      </c>
      <c r="B4" s="134" t="s">
        <v>92</v>
      </c>
      <c r="C4" s="117">
        <f t="shared" ref="C4:O4" si="0">C16*10</f>
        <v>5384840</v>
      </c>
      <c r="D4" s="118">
        <f t="shared" si="0"/>
        <v>5161740</v>
      </c>
      <c r="E4" s="119">
        <f t="shared" si="0"/>
        <v>4973668</v>
      </c>
      <c r="F4" s="95">
        <f t="shared" si="0"/>
        <v>5048721</v>
      </c>
      <c r="G4" s="96">
        <f t="shared" si="0"/>
        <v>5000405</v>
      </c>
      <c r="H4" s="96">
        <f t="shared" si="0"/>
        <v>4994239</v>
      </c>
      <c r="I4" s="112">
        <f t="shared" si="0"/>
        <v>5126856</v>
      </c>
      <c r="J4" s="96">
        <f t="shared" si="0"/>
        <v>5234183</v>
      </c>
      <c r="K4" s="96">
        <f t="shared" si="0"/>
        <v>5407394</v>
      </c>
      <c r="L4" s="96">
        <f t="shared" si="0"/>
        <v>5448272</v>
      </c>
      <c r="M4" s="96">
        <f t="shared" si="0"/>
        <v>5556874</v>
      </c>
      <c r="N4" s="96">
        <f t="shared" si="0"/>
        <v>5568229</v>
      </c>
      <c r="O4" s="96">
        <f t="shared" si="0"/>
        <v>5596805</v>
      </c>
      <c r="P4" s="295">
        <f>ROUND(O4*(100+P5)/100,0)</f>
        <v>5344949</v>
      </c>
      <c r="Q4" s="296">
        <f>ROUND(P4*(100+Q5)/100,0)</f>
        <v>5532022</v>
      </c>
      <c r="R4" s="297">
        <f>P4-O4</f>
        <v>-251856</v>
      </c>
    </row>
    <row r="5" spans="1:24" ht="13.5" customHeight="1">
      <c r="A5" s="135"/>
      <c r="B5" s="136" t="s">
        <v>314</v>
      </c>
      <c r="C5" s="97" t="s">
        <v>259</v>
      </c>
      <c r="D5" s="98">
        <f t="shared" ref="D5:O5" si="1">ROUND((D4-C4)/C4*100,1)</f>
        <v>-4.0999999999999996</v>
      </c>
      <c r="E5" s="99">
        <f t="shared" si="1"/>
        <v>-3.6</v>
      </c>
      <c r="F5" s="100">
        <f t="shared" si="1"/>
        <v>1.5</v>
      </c>
      <c r="G5" s="91">
        <f t="shared" si="1"/>
        <v>-1</v>
      </c>
      <c r="H5" s="91">
        <f t="shared" si="1"/>
        <v>-0.1</v>
      </c>
      <c r="I5" s="113">
        <f t="shared" si="1"/>
        <v>2.7</v>
      </c>
      <c r="J5" s="91">
        <f t="shared" si="1"/>
        <v>2.1</v>
      </c>
      <c r="K5" s="91">
        <f t="shared" si="1"/>
        <v>3.3</v>
      </c>
      <c r="L5" s="91">
        <f t="shared" si="1"/>
        <v>0.8</v>
      </c>
      <c r="M5" s="91">
        <f t="shared" si="1"/>
        <v>2</v>
      </c>
      <c r="N5" s="91">
        <f t="shared" si="1"/>
        <v>0.2</v>
      </c>
      <c r="O5" s="91">
        <f t="shared" si="1"/>
        <v>0.5</v>
      </c>
      <c r="P5" s="298">
        <v>-4.5</v>
      </c>
      <c r="Q5" s="299">
        <v>3.5</v>
      </c>
      <c r="R5" s="297" t="s">
        <v>259</v>
      </c>
    </row>
    <row r="6" spans="1:24" ht="13.5" customHeight="1">
      <c r="A6" s="135"/>
      <c r="B6" s="137" t="s">
        <v>94</v>
      </c>
      <c r="C6" s="93">
        <f t="shared" ref="C6:O6" si="2">C17*10</f>
        <v>5272700</v>
      </c>
      <c r="D6" s="89">
        <f t="shared" si="2"/>
        <v>5082619</v>
      </c>
      <c r="E6" s="94">
        <f t="shared" si="2"/>
        <v>4958775</v>
      </c>
      <c r="F6" s="101">
        <f t="shared" si="2"/>
        <v>5120637</v>
      </c>
      <c r="G6" s="102">
        <f t="shared" si="2"/>
        <v>5146799</v>
      </c>
      <c r="H6" s="102">
        <f t="shared" si="2"/>
        <v>5179228</v>
      </c>
      <c r="I6" s="114">
        <f t="shared" si="2"/>
        <v>5320804</v>
      </c>
      <c r="J6" s="102">
        <f t="shared" si="2"/>
        <v>5301916</v>
      </c>
      <c r="K6" s="102">
        <f t="shared" si="2"/>
        <v>5394093</v>
      </c>
      <c r="L6" s="102">
        <f t="shared" si="2"/>
        <v>5434625</v>
      </c>
      <c r="M6" s="102">
        <f t="shared" si="2"/>
        <v>5531711</v>
      </c>
      <c r="N6" s="102">
        <f t="shared" si="2"/>
        <v>5547491</v>
      </c>
      <c r="O6" s="102">
        <f t="shared" si="2"/>
        <v>5529215</v>
      </c>
      <c r="P6" s="300">
        <f>ROUND(O6*(P7+100)/100,0)</f>
        <v>5302517</v>
      </c>
      <c r="Q6" s="301">
        <f>ROUND(P6*(Q7+100)/100,0)</f>
        <v>5482803</v>
      </c>
      <c r="R6" s="297">
        <f>P6-O6</f>
        <v>-226698</v>
      </c>
    </row>
    <row r="7" spans="1:24" ht="13.5" customHeight="1">
      <c r="A7" s="135"/>
      <c r="B7" s="136" t="s">
        <v>315</v>
      </c>
      <c r="C7" s="97" t="s">
        <v>259</v>
      </c>
      <c r="D7" s="98">
        <f t="shared" ref="D7:O7" si="3">ROUND((D6-C6)/C6*100,1)</f>
        <v>-3.6</v>
      </c>
      <c r="E7" s="99">
        <f t="shared" si="3"/>
        <v>-2.4</v>
      </c>
      <c r="F7" s="100">
        <f t="shared" si="3"/>
        <v>3.3</v>
      </c>
      <c r="G7" s="91">
        <f t="shared" si="3"/>
        <v>0.5</v>
      </c>
      <c r="H7" s="91">
        <f t="shared" si="3"/>
        <v>0.6</v>
      </c>
      <c r="I7" s="113">
        <f t="shared" si="3"/>
        <v>2.7</v>
      </c>
      <c r="J7" s="91">
        <f t="shared" si="3"/>
        <v>-0.4</v>
      </c>
      <c r="K7" s="91">
        <f t="shared" si="3"/>
        <v>1.7</v>
      </c>
      <c r="L7" s="91">
        <f t="shared" si="3"/>
        <v>0.8</v>
      </c>
      <c r="M7" s="91">
        <f t="shared" si="3"/>
        <v>1.8</v>
      </c>
      <c r="N7" s="91">
        <f t="shared" si="3"/>
        <v>0.3</v>
      </c>
      <c r="O7" s="91">
        <f t="shared" si="3"/>
        <v>-0.3</v>
      </c>
      <c r="P7" s="302">
        <v>-4.0999999999999996</v>
      </c>
      <c r="Q7" s="303">
        <v>3.4</v>
      </c>
      <c r="R7" s="297" t="s">
        <v>259</v>
      </c>
    </row>
    <row r="8" spans="1:24" ht="13.5" customHeight="1">
      <c r="A8" s="138" t="s">
        <v>96</v>
      </c>
      <c r="B8" s="139" t="s">
        <v>92</v>
      </c>
      <c r="C8" s="103">
        <f t="shared" ref="C8:I8" si="4">C19/100</f>
        <v>206272.78</v>
      </c>
      <c r="D8" s="88">
        <f t="shared" si="4"/>
        <v>202054.63</v>
      </c>
      <c r="E8" s="104">
        <f t="shared" si="4"/>
        <v>187795.07</v>
      </c>
      <c r="F8" s="105">
        <f t="shared" si="4"/>
        <v>196448.71</v>
      </c>
      <c r="G8" s="106">
        <f t="shared" si="4"/>
        <v>194101.66</v>
      </c>
      <c r="H8" s="106">
        <f t="shared" si="4"/>
        <v>195293.4</v>
      </c>
      <c r="I8" s="115">
        <f t="shared" si="4"/>
        <v>198047.63</v>
      </c>
      <c r="J8" s="106">
        <v>203088.31088862882</v>
      </c>
      <c r="K8" s="106">
        <v>208444.43308003829</v>
      </c>
      <c r="L8" s="106">
        <v>208925.94</v>
      </c>
      <c r="M8" s="106">
        <v>212680.39</v>
      </c>
      <c r="N8" s="106">
        <v>211777.7715075645</v>
      </c>
      <c r="O8" s="106">
        <v>212105.64925308657</v>
      </c>
      <c r="P8" s="106">
        <v>205233.06838008491</v>
      </c>
      <c r="Q8" s="304">
        <v>212095.77</v>
      </c>
      <c r="R8" s="297">
        <f>P8-O8</f>
        <v>-6872.5808730016579</v>
      </c>
    </row>
    <row r="9" spans="1:24" ht="13.5" customHeight="1">
      <c r="A9" s="135"/>
      <c r="B9" s="136" t="s">
        <v>93</v>
      </c>
      <c r="C9" s="97" t="s">
        <v>259</v>
      </c>
      <c r="D9" s="98">
        <f t="shared" ref="D9:Q9" si="5">ROUND((D8-C8)/C8*100,1)</f>
        <v>-2</v>
      </c>
      <c r="E9" s="99">
        <f t="shared" si="5"/>
        <v>-7.1</v>
      </c>
      <c r="F9" s="100">
        <f t="shared" si="5"/>
        <v>4.5999999999999996</v>
      </c>
      <c r="G9" s="91">
        <f t="shared" si="5"/>
        <v>-1.2</v>
      </c>
      <c r="H9" s="91">
        <f t="shared" si="5"/>
        <v>0.6</v>
      </c>
      <c r="I9" s="113">
        <f t="shared" si="5"/>
        <v>1.4</v>
      </c>
      <c r="J9" s="91">
        <f t="shared" si="5"/>
        <v>2.5</v>
      </c>
      <c r="K9" s="91">
        <f t="shared" si="5"/>
        <v>2.6</v>
      </c>
      <c r="L9" s="91">
        <f t="shared" si="5"/>
        <v>0.2</v>
      </c>
      <c r="M9" s="91">
        <f t="shared" si="5"/>
        <v>1.8</v>
      </c>
      <c r="N9" s="91">
        <f t="shared" si="5"/>
        <v>-0.4</v>
      </c>
      <c r="O9" s="91">
        <f t="shared" si="5"/>
        <v>0.2</v>
      </c>
      <c r="P9" s="302">
        <f t="shared" si="5"/>
        <v>-3.2</v>
      </c>
      <c r="Q9" s="303">
        <f t="shared" si="5"/>
        <v>3.3</v>
      </c>
      <c r="R9" s="297" t="s">
        <v>259</v>
      </c>
    </row>
    <row r="10" spans="1:24" ht="13.5" customHeight="1">
      <c r="A10" s="135"/>
      <c r="B10" s="137" t="s">
        <v>94</v>
      </c>
      <c r="C10" s="93">
        <f t="shared" ref="C10:K10" si="6">C20/100</f>
        <v>198765.56</v>
      </c>
      <c r="D10" s="89">
        <f t="shared" si="6"/>
        <v>195461.24</v>
      </c>
      <c r="E10" s="94">
        <f t="shared" si="6"/>
        <v>181982.11</v>
      </c>
      <c r="F10" s="101">
        <f t="shared" si="6"/>
        <v>193744.18</v>
      </c>
      <c r="G10" s="102">
        <f t="shared" si="6"/>
        <v>193986.78</v>
      </c>
      <c r="H10" s="102">
        <f t="shared" si="6"/>
        <v>195500.56</v>
      </c>
      <c r="I10" s="102">
        <f t="shared" si="6"/>
        <v>198606.1</v>
      </c>
      <c r="J10" s="102">
        <f t="shared" si="6"/>
        <v>199532.14</v>
      </c>
      <c r="K10" s="102">
        <f t="shared" si="6"/>
        <v>201737.13</v>
      </c>
      <c r="L10" s="102">
        <v>202605.9870055842</v>
      </c>
      <c r="M10" s="106">
        <v>207037.9033968437</v>
      </c>
      <c r="N10" s="106">
        <v>206125.69931051185</v>
      </c>
      <c r="O10" s="106">
        <v>205536.29</v>
      </c>
      <c r="P10" s="106">
        <v>197654.49</v>
      </c>
      <c r="Q10" s="304">
        <v>203871.38</v>
      </c>
      <c r="R10" s="297">
        <f>P10-O10</f>
        <v>-7881.8000000000175</v>
      </c>
    </row>
    <row r="11" spans="1:24" ht="13.5" customHeight="1" thickBot="1">
      <c r="A11" s="140"/>
      <c r="B11" s="141" t="s">
        <v>95</v>
      </c>
      <c r="C11" s="107" t="s">
        <v>259</v>
      </c>
      <c r="D11" s="108">
        <f t="shared" ref="D11:Q11" si="7">ROUND((D10-C10)/C10*100,1)</f>
        <v>-1.7</v>
      </c>
      <c r="E11" s="109">
        <f t="shared" si="7"/>
        <v>-6.9</v>
      </c>
      <c r="F11" s="110">
        <f t="shared" si="7"/>
        <v>6.5</v>
      </c>
      <c r="G11" s="111">
        <f t="shared" si="7"/>
        <v>0.1</v>
      </c>
      <c r="H11" s="111">
        <f t="shared" si="7"/>
        <v>0.8</v>
      </c>
      <c r="I11" s="116">
        <f t="shared" si="7"/>
        <v>1.6</v>
      </c>
      <c r="J11" s="111">
        <f t="shared" si="7"/>
        <v>0.5</v>
      </c>
      <c r="K11" s="111">
        <f t="shared" si="7"/>
        <v>1.1000000000000001</v>
      </c>
      <c r="L11" s="111">
        <f t="shared" si="7"/>
        <v>0.4</v>
      </c>
      <c r="M11" s="111">
        <f t="shared" si="7"/>
        <v>2.2000000000000002</v>
      </c>
      <c r="N11" s="111">
        <f t="shared" si="7"/>
        <v>-0.4</v>
      </c>
      <c r="O11" s="111">
        <f t="shared" si="7"/>
        <v>-0.3</v>
      </c>
      <c r="P11" s="305">
        <f t="shared" si="7"/>
        <v>-3.8</v>
      </c>
      <c r="Q11" s="306">
        <f t="shared" si="7"/>
        <v>3.1</v>
      </c>
      <c r="R11" s="297" t="s">
        <v>259</v>
      </c>
    </row>
    <row r="12" spans="1:24" ht="13.5" customHeight="1">
      <c r="A12" s="142" t="s">
        <v>330</v>
      </c>
      <c r="B12" s="19"/>
      <c r="C12" s="19"/>
      <c r="D12" s="19"/>
      <c r="E12" s="19"/>
      <c r="F12" s="19"/>
      <c r="G12" s="19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</row>
    <row r="13" spans="1:24" ht="13.5" customHeight="1">
      <c r="A13" s="142" t="s">
        <v>331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24">
      <c r="A14" s="143"/>
      <c r="B14" s="18" t="s">
        <v>97</v>
      </c>
      <c r="P14" s="121" t="s">
        <v>259</v>
      </c>
      <c r="Q14" s="121"/>
    </row>
    <row r="15" spans="1:24">
      <c r="A15" s="143"/>
      <c r="B15" s="18" t="s">
        <v>97</v>
      </c>
    </row>
    <row r="16" spans="1:24">
      <c r="A16" s="18" t="s">
        <v>98</v>
      </c>
      <c r="B16" s="18" t="s">
        <v>99</v>
      </c>
      <c r="C16" s="92">
        <v>538484</v>
      </c>
      <c r="D16" s="92">
        <v>516174</v>
      </c>
      <c r="E16" s="92">
        <v>497366.8</v>
      </c>
      <c r="F16" s="92">
        <v>504872.1</v>
      </c>
      <c r="G16" s="92">
        <v>500040.5</v>
      </c>
      <c r="H16" s="92">
        <v>499423.9</v>
      </c>
      <c r="I16" s="92">
        <v>512685.6</v>
      </c>
      <c r="J16" s="92">
        <v>523418.3</v>
      </c>
      <c r="K16" s="92">
        <v>540739.4</v>
      </c>
      <c r="L16" s="92">
        <v>544827.19999999995</v>
      </c>
      <c r="M16" s="92">
        <v>555687.4</v>
      </c>
      <c r="N16" s="92">
        <v>556822.9</v>
      </c>
      <c r="O16" s="92">
        <v>559680.5</v>
      </c>
      <c r="P16" s="92"/>
      <c r="Q16" s="92"/>
      <c r="R16" s="18" t="s">
        <v>100</v>
      </c>
    </row>
    <row r="17" spans="1:18">
      <c r="A17" s="18" t="s">
        <v>101</v>
      </c>
      <c r="B17" s="18" t="s">
        <v>102</v>
      </c>
      <c r="C17" s="92">
        <v>527270</v>
      </c>
      <c r="D17" s="92">
        <v>508261.9</v>
      </c>
      <c r="E17" s="92">
        <v>495877.5</v>
      </c>
      <c r="F17" s="92">
        <v>512063.7</v>
      </c>
      <c r="G17" s="92">
        <v>514679.9</v>
      </c>
      <c r="H17" s="92">
        <v>517922.8</v>
      </c>
      <c r="I17" s="92">
        <v>532080.4</v>
      </c>
      <c r="J17" s="92">
        <v>530191.6</v>
      </c>
      <c r="K17" s="92">
        <v>539409.30000000005</v>
      </c>
      <c r="L17" s="92">
        <v>543462.5</v>
      </c>
      <c r="M17" s="92">
        <v>553171.1</v>
      </c>
      <c r="N17" s="92">
        <v>554749.1</v>
      </c>
      <c r="O17" s="92">
        <v>552921.5</v>
      </c>
      <c r="P17" s="92"/>
      <c r="Q17" s="92"/>
      <c r="R17" s="18" t="s">
        <v>100</v>
      </c>
    </row>
    <row r="19" spans="1:18">
      <c r="A19" s="18" t="s">
        <v>103</v>
      </c>
      <c r="B19" s="18" t="s">
        <v>104</v>
      </c>
      <c r="C19" s="144">
        <v>20627278</v>
      </c>
      <c r="D19" s="144">
        <v>20205463</v>
      </c>
      <c r="E19" s="144">
        <v>18779507</v>
      </c>
      <c r="F19" s="144">
        <v>19644871</v>
      </c>
      <c r="G19" s="144">
        <v>19410166</v>
      </c>
      <c r="H19" s="144">
        <v>19529340</v>
      </c>
      <c r="I19" s="144">
        <v>19804763</v>
      </c>
      <c r="J19" s="144">
        <v>20303990</v>
      </c>
      <c r="K19" s="144">
        <v>20829387</v>
      </c>
      <c r="L19" s="144">
        <v>20937780</v>
      </c>
      <c r="M19" s="144">
        <v>21328823</v>
      </c>
      <c r="N19" s="369">
        <v>21177777.150756449</v>
      </c>
      <c r="O19" s="369">
        <v>21210564.925308656</v>
      </c>
      <c r="P19" s="369">
        <v>20523306.838008489</v>
      </c>
      <c r="Q19" s="369">
        <v>21209577</v>
      </c>
    </row>
    <row r="20" spans="1:18">
      <c r="B20" s="18" t="s">
        <v>105</v>
      </c>
      <c r="C20" s="144">
        <v>19876556</v>
      </c>
      <c r="D20" s="144">
        <v>19546124</v>
      </c>
      <c r="E20" s="144">
        <v>18198211</v>
      </c>
      <c r="F20" s="144">
        <v>19374418</v>
      </c>
      <c r="G20" s="144">
        <v>19398678</v>
      </c>
      <c r="H20" s="144">
        <v>19550056</v>
      </c>
      <c r="I20" s="144">
        <v>19860610</v>
      </c>
      <c r="J20" s="144">
        <v>19953214</v>
      </c>
      <c r="K20" s="144">
        <v>20173713</v>
      </c>
      <c r="L20" s="144">
        <v>20300043</v>
      </c>
      <c r="M20" s="144">
        <v>20739565</v>
      </c>
      <c r="N20" s="369">
        <v>20612569.931051183</v>
      </c>
      <c r="O20" s="369">
        <v>20553629</v>
      </c>
      <c r="P20" s="369">
        <v>19765449</v>
      </c>
      <c r="Q20" s="369">
        <v>20387138</v>
      </c>
    </row>
    <row r="22" spans="1:18">
      <c r="A22" s="18" t="s">
        <v>209</v>
      </c>
      <c r="B22" s="18" t="s">
        <v>63</v>
      </c>
      <c r="E22" s="145">
        <v>2009</v>
      </c>
      <c r="F22" s="145">
        <v>22</v>
      </c>
      <c r="G22" s="18" t="s">
        <v>106</v>
      </c>
      <c r="H22" s="18">
        <v>24</v>
      </c>
      <c r="I22" s="18">
        <v>25</v>
      </c>
      <c r="J22" s="18">
        <v>26</v>
      </c>
      <c r="K22" s="18">
        <v>27</v>
      </c>
      <c r="L22" s="18">
        <v>28</v>
      </c>
      <c r="M22" s="18">
        <v>29</v>
      </c>
      <c r="N22" s="18">
        <v>30</v>
      </c>
      <c r="O22" s="204">
        <v>1</v>
      </c>
      <c r="P22" s="204">
        <v>2</v>
      </c>
      <c r="Q22" s="204">
        <v>3</v>
      </c>
    </row>
    <row r="23" spans="1:18">
      <c r="B23" s="18" t="s">
        <v>312</v>
      </c>
      <c r="D23" s="87">
        <f t="shared" ref="D23:O23" si="8">D7</f>
        <v>-3.6</v>
      </c>
      <c r="E23" s="87">
        <f t="shared" si="8"/>
        <v>-2.4</v>
      </c>
      <c r="F23" s="87">
        <f t="shared" si="8"/>
        <v>3.3</v>
      </c>
      <c r="G23" s="87">
        <f t="shared" si="8"/>
        <v>0.5</v>
      </c>
      <c r="H23" s="87">
        <f t="shared" si="8"/>
        <v>0.6</v>
      </c>
      <c r="I23" s="87">
        <f t="shared" si="8"/>
        <v>2.7</v>
      </c>
      <c r="J23" s="87">
        <f t="shared" si="8"/>
        <v>-0.4</v>
      </c>
      <c r="K23" s="87">
        <f t="shared" si="8"/>
        <v>1.7</v>
      </c>
      <c r="L23" s="87">
        <f t="shared" si="8"/>
        <v>0.8</v>
      </c>
      <c r="M23" s="87">
        <f t="shared" si="8"/>
        <v>1.8</v>
      </c>
      <c r="N23" s="87">
        <f t="shared" si="8"/>
        <v>0.3</v>
      </c>
      <c r="O23" s="87">
        <f t="shared" si="8"/>
        <v>-0.3</v>
      </c>
      <c r="P23" s="87">
        <f>P7</f>
        <v>-4.0999999999999996</v>
      </c>
      <c r="Q23" s="87">
        <f>Q7</f>
        <v>3.4</v>
      </c>
    </row>
    <row r="24" spans="1:18">
      <c r="B24" s="18" t="s">
        <v>107</v>
      </c>
      <c r="D24" s="87">
        <f t="shared" ref="D24:O24" si="9">D11</f>
        <v>-1.7</v>
      </c>
      <c r="E24" s="87">
        <f t="shared" si="9"/>
        <v>-6.9</v>
      </c>
      <c r="F24" s="87">
        <f t="shared" si="9"/>
        <v>6.5</v>
      </c>
      <c r="G24" s="87">
        <f t="shared" si="9"/>
        <v>0.1</v>
      </c>
      <c r="H24" s="87">
        <f t="shared" si="9"/>
        <v>0.8</v>
      </c>
      <c r="I24" s="87">
        <f t="shared" si="9"/>
        <v>1.6</v>
      </c>
      <c r="J24" s="87">
        <f t="shared" si="9"/>
        <v>0.5</v>
      </c>
      <c r="K24" s="87">
        <f t="shared" si="9"/>
        <v>1.1000000000000001</v>
      </c>
      <c r="L24" s="87">
        <f t="shared" si="9"/>
        <v>0.4</v>
      </c>
      <c r="M24" s="87">
        <f t="shared" si="9"/>
        <v>2.2000000000000002</v>
      </c>
      <c r="N24" s="87">
        <f t="shared" si="9"/>
        <v>-0.4</v>
      </c>
      <c r="O24" s="87">
        <f t="shared" si="9"/>
        <v>-0.3</v>
      </c>
      <c r="P24" s="87">
        <f>P11</f>
        <v>-3.8</v>
      </c>
      <c r="Q24" s="87">
        <f>Q11</f>
        <v>3.1</v>
      </c>
    </row>
    <row r="26" spans="1:18">
      <c r="C26" s="90">
        <f t="shared" ref="C26:M26" si="10">C8*10</f>
        <v>2062727.8</v>
      </c>
      <c r="D26" s="90">
        <f t="shared" si="10"/>
        <v>2020546.3</v>
      </c>
      <c r="E26" s="90">
        <f t="shared" si="10"/>
        <v>1877950.7000000002</v>
      </c>
      <c r="F26" s="90">
        <f t="shared" si="10"/>
        <v>1964487.0999999999</v>
      </c>
      <c r="G26" s="90">
        <f t="shared" si="10"/>
        <v>1941016.6</v>
      </c>
      <c r="H26" s="90">
        <f t="shared" si="10"/>
        <v>1952934</v>
      </c>
      <c r="I26" s="90">
        <f t="shared" si="10"/>
        <v>1980476.3</v>
      </c>
      <c r="J26" s="90">
        <f t="shared" si="10"/>
        <v>2030883.1088862882</v>
      </c>
      <c r="K26" s="90">
        <f t="shared" si="10"/>
        <v>2084444.3308003829</v>
      </c>
      <c r="L26" s="90">
        <f t="shared" si="10"/>
        <v>2089259.4</v>
      </c>
      <c r="M26" s="90">
        <f t="shared" si="10"/>
        <v>2126803.9000000004</v>
      </c>
      <c r="N26" s="90"/>
      <c r="O26" s="90"/>
      <c r="P26" s="90"/>
      <c r="Q26" s="90"/>
    </row>
    <row r="27" spans="1:18">
      <c r="C27" s="90">
        <f t="shared" ref="C27:M27" si="11">C10*10</f>
        <v>1987655.6</v>
      </c>
      <c r="D27" s="90">
        <f t="shared" si="11"/>
        <v>1954612.4</v>
      </c>
      <c r="E27" s="90">
        <f t="shared" si="11"/>
        <v>1819821.0999999999</v>
      </c>
      <c r="F27" s="90">
        <f t="shared" si="11"/>
        <v>1937441.7999999998</v>
      </c>
      <c r="G27" s="90">
        <f t="shared" si="11"/>
        <v>1939867.8</v>
      </c>
      <c r="H27" s="90">
        <f t="shared" si="11"/>
        <v>1955005.6</v>
      </c>
      <c r="I27" s="90">
        <f t="shared" si="11"/>
        <v>1986061</v>
      </c>
      <c r="J27" s="90">
        <f t="shared" si="11"/>
        <v>1995321.4000000001</v>
      </c>
      <c r="K27" s="90">
        <f t="shared" si="11"/>
        <v>2017371.3</v>
      </c>
      <c r="L27" s="90">
        <f t="shared" si="11"/>
        <v>2026059.870055842</v>
      </c>
      <c r="M27" s="90">
        <f t="shared" si="11"/>
        <v>2070379.033968437</v>
      </c>
      <c r="N27" s="90"/>
      <c r="O27" s="90"/>
      <c r="P27" s="90"/>
      <c r="Q27" s="90"/>
    </row>
    <row r="29" spans="1:18">
      <c r="A29" s="18" t="s">
        <v>210</v>
      </c>
      <c r="B29" s="18" t="s">
        <v>63</v>
      </c>
      <c r="E29" s="145"/>
      <c r="F29" s="145"/>
      <c r="G29" s="18" t="s">
        <v>106</v>
      </c>
      <c r="H29" s="18">
        <v>24</v>
      </c>
      <c r="I29" s="18">
        <v>25</v>
      </c>
      <c r="J29" s="18">
        <v>26</v>
      </c>
      <c r="K29" s="18">
        <v>27</v>
      </c>
      <c r="L29" s="18">
        <v>28</v>
      </c>
      <c r="M29" s="18">
        <v>29</v>
      </c>
      <c r="N29" s="18">
        <v>30</v>
      </c>
      <c r="O29" s="204">
        <v>1</v>
      </c>
      <c r="P29" s="204">
        <v>2</v>
      </c>
      <c r="Q29" s="204">
        <v>3</v>
      </c>
    </row>
    <row r="30" spans="1:18">
      <c r="B30" s="18" t="s">
        <v>211</v>
      </c>
      <c r="D30" s="87">
        <f>D5</f>
        <v>-4.0999999999999996</v>
      </c>
      <c r="E30" s="87">
        <f>E5</f>
        <v>-3.6</v>
      </c>
      <c r="F30" s="87">
        <f>F5</f>
        <v>1.5</v>
      </c>
      <c r="G30" s="87">
        <f>G5</f>
        <v>-1</v>
      </c>
      <c r="H30" s="87">
        <f t="shared" ref="H30:O30" si="12">H5</f>
        <v>-0.1</v>
      </c>
      <c r="I30" s="87">
        <f t="shared" si="12"/>
        <v>2.7</v>
      </c>
      <c r="J30" s="87">
        <f t="shared" si="12"/>
        <v>2.1</v>
      </c>
      <c r="K30" s="87">
        <f t="shared" si="12"/>
        <v>3.3</v>
      </c>
      <c r="L30" s="87">
        <f t="shared" si="12"/>
        <v>0.8</v>
      </c>
      <c r="M30" s="87">
        <f t="shared" si="12"/>
        <v>2</v>
      </c>
      <c r="N30" s="87">
        <f t="shared" si="12"/>
        <v>0.2</v>
      </c>
      <c r="O30" s="87">
        <f t="shared" si="12"/>
        <v>0.5</v>
      </c>
      <c r="P30" s="87">
        <f>P5</f>
        <v>-4.5</v>
      </c>
      <c r="Q30" s="87">
        <f>Q5</f>
        <v>3.5</v>
      </c>
    </row>
    <row r="31" spans="1:18">
      <c r="B31" s="18" t="s">
        <v>212</v>
      </c>
      <c r="D31" s="87">
        <f>D9</f>
        <v>-2</v>
      </c>
      <c r="E31" s="87">
        <f>E9</f>
        <v>-7.1</v>
      </c>
      <c r="F31" s="87">
        <f>F9</f>
        <v>4.5999999999999996</v>
      </c>
      <c r="G31" s="87">
        <f>G9</f>
        <v>-1.2</v>
      </c>
      <c r="H31" s="87">
        <f t="shared" ref="H31:O31" si="13">H9</f>
        <v>0.6</v>
      </c>
      <c r="I31" s="87">
        <f t="shared" si="13"/>
        <v>1.4</v>
      </c>
      <c r="J31" s="87">
        <f t="shared" si="13"/>
        <v>2.5</v>
      </c>
      <c r="K31" s="87">
        <f t="shared" si="13"/>
        <v>2.6</v>
      </c>
      <c r="L31" s="87">
        <f t="shared" si="13"/>
        <v>0.2</v>
      </c>
      <c r="M31" s="87">
        <f t="shared" si="13"/>
        <v>1.8</v>
      </c>
      <c r="N31" s="87">
        <f t="shared" si="13"/>
        <v>-0.4</v>
      </c>
      <c r="O31" s="87">
        <f t="shared" si="13"/>
        <v>0.2</v>
      </c>
      <c r="P31" s="87">
        <f>P9</f>
        <v>-3.2</v>
      </c>
      <c r="Q31" s="87">
        <f>Q9</f>
        <v>3.3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31"/>
  <sheetViews>
    <sheetView topLeftCell="A61" workbookViewId="0">
      <selection activeCell="G7" sqref="G7"/>
    </sheetView>
  </sheetViews>
  <sheetFormatPr defaultColWidth="11" defaultRowHeight="13.5"/>
  <cols>
    <col min="1" max="1" width="4.625" style="22" customWidth="1"/>
    <col min="2" max="16384" width="11" style="22"/>
  </cols>
  <sheetData>
    <row r="1" spans="1:15">
      <c r="A1" s="20" t="s">
        <v>220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399" t="s">
        <v>12</v>
      </c>
      <c r="D2" s="399" t="s">
        <v>13</v>
      </c>
      <c r="E2" s="397" t="s">
        <v>14</v>
      </c>
      <c r="F2" s="401" t="s">
        <v>8</v>
      </c>
      <c r="G2" s="25"/>
      <c r="H2" s="25"/>
      <c r="I2" s="26"/>
      <c r="J2" s="397" t="s">
        <v>9</v>
      </c>
      <c r="K2" s="397" t="s">
        <v>15</v>
      </c>
      <c r="L2" s="25" t="s">
        <v>16</v>
      </c>
      <c r="M2" s="25"/>
      <c r="N2" s="25"/>
      <c r="O2" s="26"/>
    </row>
    <row r="3" spans="1:15" ht="25.5">
      <c r="A3" s="27"/>
      <c r="B3" s="28" t="s">
        <v>17</v>
      </c>
      <c r="C3" s="400"/>
      <c r="D3" s="400"/>
      <c r="E3" s="398"/>
      <c r="F3" s="402"/>
      <c r="G3" s="29" t="s">
        <v>18</v>
      </c>
      <c r="H3" s="30" t="s">
        <v>19</v>
      </c>
      <c r="I3" s="26" t="s">
        <v>20</v>
      </c>
      <c r="J3" s="398"/>
      <c r="K3" s="398"/>
      <c r="L3" s="31" t="s">
        <v>285</v>
      </c>
      <c r="M3" s="29" t="s">
        <v>21</v>
      </c>
      <c r="N3" s="30" t="s">
        <v>22</v>
      </c>
      <c r="O3" s="26" t="s">
        <v>23</v>
      </c>
    </row>
    <row r="4" spans="1:15">
      <c r="A4" s="32"/>
      <c r="B4" s="44" t="s">
        <v>24</v>
      </c>
      <c r="C4" s="34">
        <v>21177777.150756449</v>
      </c>
      <c r="D4" s="34">
        <v>13273524.748264004</v>
      </c>
      <c r="E4" s="34">
        <v>3838015.8303046376</v>
      </c>
      <c r="F4" s="34">
        <v>3791864.8383208588</v>
      </c>
      <c r="G4" s="34">
        <v>561759.17200000002</v>
      </c>
      <c r="H4" s="34">
        <v>3215946.5095687099</v>
      </c>
      <c r="I4" s="34">
        <v>14159.156752148716</v>
      </c>
      <c r="J4" s="34">
        <v>687559.53937781462</v>
      </c>
      <c r="K4" s="34">
        <v>21590964.956267312</v>
      </c>
      <c r="L4" s="34">
        <v>-413187.80551086552</v>
      </c>
      <c r="M4" s="34">
        <v>16573974</v>
      </c>
      <c r="N4" s="34">
        <v>16582940</v>
      </c>
      <c r="O4" s="35">
        <v>-404221.80551086552</v>
      </c>
    </row>
    <row r="5" spans="1:15">
      <c r="A5" s="36">
        <v>1</v>
      </c>
      <c r="B5" s="50" t="s">
        <v>25</v>
      </c>
      <c r="C5" s="38">
        <v>6729883.1507564485</v>
      </c>
      <c r="D5" s="38">
        <v>3954998.7482640035</v>
      </c>
      <c r="E5" s="38">
        <v>1352289.8303046376</v>
      </c>
      <c r="F5" s="38">
        <v>966910.83832085866</v>
      </c>
      <c r="G5" s="38">
        <v>131996.17200000002</v>
      </c>
      <c r="H5" s="38">
        <v>830670.50956870988</v>
      </c>
      <c r="I5" s="38">
        <v>4244.1567521487159</v>
      </c>
      <c r="J5" s="38">
        <v>199812.53937781462</v>
      </c>
      <c r="K5" s="38">
        <v>6474011.956267314</v>
      </c>
      <c r="L5" s="38">
        <v>255871.19448913448</v>
      </c>
      <c r="M5" s="38">
        <v>5266886</v>
      </c>
      <c r="N5" s="38">
        <v>4972367</v>
      </c>
      <c r="O5" s="39">
        <v>-38647.805510865524</v>
      </c>
    </row>
    <row r="6" spans="1:15">
      <c r="A6" s="36">
        <v>2</v>
      </c>
      <c r="B6" s="50" t="s">
        <v>26</v>
      </c>
      <c r="C6" s="38">
        <v>3425143</v>
      </c>
      <c r="D6" s="38">
        <v>2593665</v>
      </c>
      <c r="E6" s="38">
        <v>628644</v>
      </c>
      <c r="F6" s="38">
        <v>633300</v>
      </c>
      <c r="G6" s="38">
        <v>122592</v>
      </c>
      <c r="H6" s="38">
        <v>508101</v>
      </c>
      <c r="I6" s="38">
        <v>2607</v>
      </c>
      <c r="J6" s="38">
        <v>119560</v>
      </c>
      <c r="K6" s="38">
        <v>3975169</v>
      </c>
      <c r="L6" s="38">
        <v>-550026</v>
      </c>
      <c r="M6" s="38">
        <v>2680556</v>
      </c>
      <c r="N6" s="38">
        <v>3053128</v>
      </c>
      <c r="O6" s="39">
        <v>-177454</v>
      </c>
    </row>
    <row r="7" spans="1:15">
      <c r="A7" s="36">
        <v>3</v>
      </c>
      <c r="B7" s="50" t="s">
        <v>27</v>
      </c>
      <c r="C7" s="38">
        <v>1975873</v>
      </c>
      <c r="D7" s="38">
        <v>1664266</v>
      </c>
      <c r="E7" s="38">
        <v>413102</v>
      </c>
      <c r="F7" s="38">
        <v>417294</v>
      </c>
      <c r="G7" s="38">
        <v>59582</v>
      </c>
      <c r="H7" s="38">
        <v>356033</v>
      </c>
      <c r="I7" s="38">
        <v>1679</v>
      </c>
      <c r="J7" s="38">
        <v>63846</v>
      </c>
      <c r="K7" s="38">
        <v>2558508</v>
      </c>
      <c r="L7" s="38">
        <v>-582635</v>
      </c>
      <c r="M7" s="38">
        <v>1546341</v>
      </c>
      <c r="N7" s="38">
        <v>1965061</v>
      </c>
      <c r="O7" s="39">
        <v>-163915</v>
      </c>
    </row>
    <row r="8" spans="1:15">
      <c r="A8" s="36">
        <v>4</v>
      </c>
      <c r="B8" s="50" t="s">
        <v>28</v>
      </c>
      <c r="C8" s="38">
        <v>2747309</v>
      </c>
      <c r="D8" s="38">
        <v>1653825</v>
      </c>
      <c r="E8" s="38">
        <v>387549</v>
      </c>
      <c r="F8" s="38">
        <v>611072</v>
      </c>
      <c r="G8" s="38">
        <v>93844</v>
      </c>
      <c r="H8" s="38">
        <v>515443</v>
      </c>
      <c r="I8" s="38">
        <v>1785</v>
      </c>
      <c r="J8" s="38">
        <v>68731</v>
      </c>
      <c r="K8" s="38">
        <v>2721177</v>
      </c>
      <c r="L8" s="38">
        <v>26132</v>
      </c>
      <c r="M8" s="38">
        <v>2150076</v>
      </c>
      <c r="N8" s="38">
        <v>2090000</v>
      </c>
      <c r="O8" s="39">
        <v>-33944</v>
      </c>
    </row>
    <row r="9" spans="1:15">
      <c r="A9" s="36">
        <v>5</v>
      </c>
      <c r="B9" s="50" t="s">
        <v>29</v>
      </c>
      <c r="C9" s="38">
        <v>1164044</v>
      </c>
      <c r="D9" s="38">
        <v>608279</v>
      </c>
      <c r="E9" s="38">
        <v>175051</v>
      </c>
      <c r="F9" s="38">
        <v>195168</v>
      </c>
      <c r="G9" s="38">
        <v>25159</v>
      </c>
      <c r="H9" s="38">
        <v>169346</v>
      </c>
      <c r="I9" s="38">
        <v>663</v>
      </c>
      <c r="J9" s="38">
        <v>33075</v>
      </c>
      <c r="K9" s="38">
        <v>1011573</v>
      </c>
      <c r="L9" s="38">
        <v>152471</v>
      </c>
      <c r="M9" s="38">
        <v>910995</v>
      </c>
      <c r="N9" s="38">
        <v>776938</v>
      </c>
      <c r="O9" s="39">
        <v>18414</v>
      </c>
    </row>
    <row r="10" spans="1:15">
      <c r="A10" s="36">
        <v>6</v>
      </c>
      <c r="B10" s="50" t="s">
        <v>30</v>
      </c>
      <c r="C10" s="38">
        <v>2623483</v>
      </c>
      <c r="D10" s="38">
        <v>1273403</v>
      </c>
      <c r="E10" s="38">
        <v>343201</v>
      </c>
      <c r="F10" s="38">
        <v>540986</v>
      </c>
      <c r="G10" s="38">
        <v>82141</v>
      </c>
      <c r="H10" s="38">
        <v>457372</v>
      </c>
      <c r="I10" s="38">
        <v>1473</v>
      </c>
      <c r="J10" s="38">
        <v>88287</v>
      </c>
      <c r="K10" s="38">
        <v>2245877</v>
      </c>
      <c r="L10" s="38">
        <v>377606</v>
      </c>
      <c r="M10" s="38">
        <v>2053168</v>
      </c>
      <c r="N10" s="38">
        <v>1724946</v>
      </c>
      <c r="O10" s="39">
        <v>49384</v>
      </c>
    </row>
    <row r="11" spans="1:15">
      <c r="A11" s="36">
        <v>7</v>
      </c>
      <c r="B11" s="50" t="s">
        <v>31</v>
      </c>
      <c r="C11" s="38">
        <v>1046515</v>
      </c>
      <c r="D11" s="38">
        <v>575808</v>
      </c>
      <c r="E11" s="38">
        <v>171791</v>
      </c>
      <c r="F11" s="38">
        <v>176475</v>
      </c>
      <c r="G11" s="38">
        <v>17821</v>
      </c>
      <c r="H11" s="38">
        <v>158027</v>
      </c>
      <c r="I11" s="38">
        <v>627</v>
      </c>
      <c r="J11" s="38">
        <v>33556</v>
      </c>
      <c r="K11" s="38">
        <v>957630</v>
      </c>
      <c r="L11" s="38">
        <v>88885</v>
      </c>
      <c r="M11" s="38">
        <v>819013</v>
      </c>
      <c r="N11" s="38">
        <v>735507</v>
      </c>
      <c r="O11" s="39">
        <v>5379</v>
      </c>
    </row>
    <row r="12" spans="1:15">
      <c r="A12" s="36">
        <v>8</v>
      </c>
      <c r="B12" s="50" t="s">
        <v>32</v>
      </c>
      <c r="C12" s="38">
        <v>628867</v>
      </c>
      <c r="D12" s="38">
        <v>400008</v>
      </c>
      <c r="E12" s="38">
        <v>158356</v>
      </c>
      <c r="F12" s="38">
        <v>105365</v>
      </c>
      <c r="G12" s="38">
        <v>10095</v>
      </c>
      <c r="H12" s="38">
        <v>94813</v>
      </c>
      <c r="I12" s="38">
        <v>457</v>
      </c>
      <c r="J12" s="38">
        <v>32826</v>
      </c>
      <c r="K12" s="38">
        <v>696555</v>
      </c>
      <c r="L12" s="38">
        <v>-67688</v>
      </c>
      <c r="M12" s="38">
        <v>492159</v>
      </c>
      <c r="N12" s="38">
        <v>534989</v>
      </c>
      <c r="O12" s="39">
        <v>-24858</v>
      </c>
    </row>
    <row r="13" spans="1:15">
      <c r="A13" s="36">
        <v>9</v>
      </c>
      <c r="B13" s="50" t="s">
        <v>33</v>
      </c>
      <c r="C13" s="38">
        <v>393846</v>
      </c>
      <c r="D13" s="38">
        <v>253421</v>
      </c>
      <c r="E13" s="38">
        <v>90053</v>
      </c>
      <c r="F13" s="38">
        <v>72978</v>
      </c>
      <c r="G13" s="38">
        <v>10413</v>
      </c>
      <c r="H13" s="38">
        <v>62273</v>
      </c>
      <c r="I13" s="38">
        <v>292</v>
      </c>
      <c r="J13" s="38">
        <v>28365</v>
      </c>
      <c r="K13" s="38">
        <v>444817</v>
      </c>
      <c r="L13" s="38">
        <v>-50971</v>
      </c>
      <c r="M13" s="38">
        <v>308228</v>
      </c>
      <c r="N13" s="38">
        <v>341641</v>
      </c>
      <c r="O13" s="39">
        <v>-17558</v>
      </c>
    </row>
    <row r="14" spans="1:15">
      <c r="A14" s="40">
        <v>10</v>
      </c>
      <c r="B14" s="51" t="s">
        <v>34</v>
      </c>
      <c r="C14" s="42">
        <v>442814</v>
      </c>
      <c r="D14" s="42">
        <v>295851</v>
      </c>
      <c r="E14" s="42">
        <v>117979</v>
      </c>
      <c r="F14" s="42">
        <v>72316</v>
      </c>
      <c r="G14" s="42">
        <v>8116</v>
      </c>
      <c r="H14" s="42">
        <v>63868</v>
      </c>
      <c r="I14" s="42">
        <v>332</v>
      </c>
      <c r="J14" s="42">
        <v>19501</v>
      </c>
      <c r="K14" s="42">
        <v>505647</v>
      </c>
      <c r="L14" s="42">
        <v>-62833</v>
      </c>
      <c r="M14" s="42">
        <v>346552</v>
      </c>
      <c r="N14" s="42">
        <v>388363</v>
      </c>
      <c r="O14" s="43">
        <v>-21022</v>
      </c>
    </row>
    <row r="17" spans="1:15">
      <c r="A17" s="20" t="s">
        <v>265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399" t="s">
        <v>12</v>
      </c>
      <c r="D18" s="399" t="s">
        <v>13</v>
      </c>
      <c r="E18" s="397" t="s">
        <v>14</v>
      </c>
      <c r="F18" s="401" t="s">
        <v>8</v>
      </c>
      <c r="G18" s="25"/>
      <c r="H18" s="25"/>
      <c r="I18" s="26"/>
      <c r="J18" s="397" t="s">
        <v>9</v>
      </c>
      <c r="K18" s="397" t="s">
        <v>15</v>
      </c>
      <c r="L18" s="25" t="s">
        <v>16</v>
      </c>
      <c r="M18" s="25"/>
      <c r="N18" s="25"/>
      <c r="O18" s="26"/>
    </row>
    <row r="19" spans="1:15" ht="25.5">
      <c r="A19" s="27"/>
      <c r="B19" s="28" t="s">
        <v>17</v>
      </c>
      <c r="C19" s="400"/>
      <c r="D19" s="400"/>
      <c r="E19" s="398"/>
      <c r="F19" s="402"/>
      <c r="G19" s="29" t="s">
        <v>18</v>
      </c>
      <c r="H19" s="30" t="s">
        <v>19</v>
      </c>
      <c r="I19" s="26" t="s">
        <v>20</v>
      </c>
      <c r="J19" s="398"/>
      <c r="K19" s="398"/>
      <c r="L19" s="31" t="s">
        <v>285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80">
        <v>21210564.925308656</v>
      </c>
      <c r="D20" s="34">
        <v>13238388.763314057</v>
      </c>
      <c r="E20" s="34">
        <v>3875102.8507520333</v>
      </c>
      <c r="F20" s="34">
        <v>3745663.2305396153</v>
      </c>
      <c r="G20" s="34">
        <v>543451.06203652197</v>
      </c>
      <c r="H20" s="34">
        <v>3214464.175885105</v>
      </c>
      <c r="I20" s="34">
        <v>-12252.007382011609</v>
      </c>
      <c r="J20" s="34">
        <v>713745.60022931907</v>
      </c>
      <c r="K20" s="34">
        <v>21572900.444835026</v>
      </c>
      <c r="L20" s="34">
        <v>-362335.51952636987</v>
      </c>
      <c r="M20" s="34">
        <v>16649548.011783287</v>
      </c>
      <c r="N20" s="34">
        <v>16621506.531309657</v>
      </c>
      <c r="O20" s="35">
        <v>-390377</v>
      </c>
    </row>
    <row r="21" spans="1:15">
      <c r="A21" s="36">
        <v>1</v>
      </c>
      <c r="B21" s="37" t="s">
        <v>25</v>
      </c>
      <c r="C21" s="45">
        <v>6681987.925308655</v>
      </c>
      <c r="D21" s="38">
        <v>3906740.7633140571</v>
      </c>
      <c r="E21" s="38">
        <v>1365997.8507520333</v>
      </c>
      <c r="F21" s="38">
        <v>985348.23053961538</v>
      </c>
      <c r="G21" s="38">
        <v>140152.06203652197</v>
      </c>
      <c r="H21" s="38">
        <v>848889.17588510504</v>
      </c>
      <c r="I21" s="38">
        <v>-3693.0073820116086</v>
      </c>
      <c r="J21" s="38">
        <v>240131.60022931907</v>
      </c>
      <c r="K21" s="38">
        <v>6498218.4448350249</v>
      </c>
      <c r="L21" s="38">
        <v>183769.48047363013</v>
      </c>
      <c r="M21" s="38">
        <v>5315144.0117832869</v>
      </c>
      <c r="N21" s="38">
        <v>5006750.5313096568</v>
      </c>
      <c r="O21" s="39">
        <v>-124624</v>
      </c>
    </row>
    <row r="22" spans="1:15">
      <c r="A22" s="36">
        <v>2</v>
      </c>
      <c r="B22" s="37" t="s">
        <v>26</v>
      </c>
      <c r="C22" s="45">
        <v>3497422</v>
      </c>
      <c r="D22" s="38">
        <v>2572453</v>
      </c>
      <c r="E22" s="38">
        <v>632428</v>
      </c>
      <c r="F22" s="38">
        <v>628211</v>
      </c>
      <c r="G22" s="38">
        <v>129257</v>
      </c>
      <c r="H22" s="38">
        <v>501179</v>
      </c>
      <c r="I22" s="38">
        <v>-2225</v>
      </c>
      <c r="J22" s="38">
        <v>85267</v>
      </c>
      <c r="K22" s="38">
        <v>3918359</v>
      </c>
      <c r="L22" s="38">
        <v>-420937</v>
      </c>
      <c r="M22" s="38">
        <v>2660463</v>
      </c>
      <c r="N22" s="38">
        <v>3019021</v>
      </c>
      <c r="O22" s="39">
        <v>-62379</v>
      </c>
    </row>
    <row r="23" spans="1:15">
      <c r="A23" s="36">
        <v>3</v>
      </c>
      <c r="B23" s="37" t="s">
        <v>27</v>
      </c>
      <c r="C23" s="45">
        <v>2123225</v>
      </c>
      <c r="D23" s="38">
        <v>1682096</v>
      </c>
      <c r="E23" s="38">
        <v>419039</v>
      </c>
      <c r="F23" s="38">
        <v>413541</v>
      </c>
      <c r="G23" s="38">
        <v>59429</v>
      </c>
      <c r="H23" s="38">
        <v>355580</v>
      </c>
      <c r="I23" s="38">
        <v>-1468</v>
      </c>
      <c r="J23" s="38">
        <v>71337</v>
      </c>
      <c r="K23" s="38">
        <v>2586013</v>
      </c>
      <c r="L23" s="38">
        <v>-462788</v>
      </c>
      <c r="M23" s="38">
        <v>1566412</v>
      </c>
      <c r="N23" s="38">
        <v>1992474</v>
      </c>
      <c r="O23" s="39">
        <v>-36726</v>
      </c>
    </row>
    <row r="24" spans="1:15">
      <c r="A24" s="36">
        <v>4</v>
      </c>
      <c r="B24" s="37" t="s">
        <v>28</v>
      </c>
      <c r="C24" s="45">
        <v>2762177</v>
      </c>
      <c r="D24" s="38">
        <v>1672790</v>
      </c>
      <c r="E24" s="38">
        <v>393444</v>
      </c>
      <c r="F24" s="38">
        <v>616414</v>
      </c>
      <c r="G24" s="38">
        <v>83393</v>
      </c>
      <c r="H24" s="38">
        <v>534583</v>
      </c>
      <c r="I24" s="38">
        <v>-1562</v>
      </c>
      <c r="J24" s="38">
        <v>67605</v>
      </c>
      <c r="K24" s="38">
        <v>2750253</v>
      </c>
      <c r="L24" s="38">
        <v>11924</v>
      </c>
      <c r="M24" s="38">
        <v>2182105</v>
      </c>
      <c r="N24" s="38">
        <v>2119018</v>
      </c>
      <c r="O24" s="39">
        <v>-51163</v>
      </c>
    </row>
    <row r="25" spans="1:15">
      <c r="A25" s="36">
        <v>5</v>
      </c>
      <c r="B25" s="37" t="s">
        <v>29</v>
      </c>
      <c r="C25" s="45">
        <v>1149305</v>
      </c>
      <c r="D25" s="38">
        <v>613180</v>
      </c>
      <c r="E25" s="38">
        <v>177301</v>
      </c>
      <c r="F25" s="38">
        <v>197679</v>
      </c>
      <c r="G25" s="38">
        <v>23827</v>
      </c>
      <c r="H25" s="38">
        <v>174436</v>
      </c>
      <c r="I25" s="38">
        <v>-584</v>
      </c>
      <c r="J25" s="38">
        <v>40301</v>
      </c>
      <c r="K25" s="38">
        <v>1028461</v>
      </c>
      <c r="L25" s="38">
        <v>120844</v>
      </c>
      <c r="M25" s="38">
        <v>935181</v>
      </c>
      <c r="N25" s="38">
        <v>792411</v>
      </c>
      <c r="O25" s="39">
        <v>-21926</v>
      </c>
    </row>
    <row r="26" spans="1:15">
      <c r="A26" s="36">
        <v>6</v>
      </c>
      <c r="B26" s="37" t="s">
        <v>30</v>
      </c>
      <c r="C26" s="45">
        <v>2451212</v>
      </c>
      <c r="D26" s="38">
        <v>1266595</v>
      </c>
      <c r="E26" s="38">
        <v>346348</v>
      </c>
      <c r="F26" s="38">
        <v>467908</v>
      </c>
      <c r="G26" s="38">
        <v>65369</v>
      </c>
      <c r="H26" s="38">
        <v>403773</v>
      </c>
      <c r="I26" s="38">
        <v>-1234</v>
      </c>
      <c r="J26" s="38">
        <v>91522</v>
      </c>
      <c r="K26" s="38">
        <v>2172373</v>
      </c>
      <c r="L26" s="38">
        <v>278839</v>
      </c>
      <c r="M26" s="38">
        <v>1999492</v>
      </c>
      <c r="N26" s="38">
        <v>1673771</v>
      </c>
      <c r="O26" s="39">
        <v>-46882</v>
      </c>
    </row>
    <row r="27" spans="1:15">
      <c r="A27" s="36">
        <v>7</v>
      </c>
      <c r="B27" s="37" t="s">
        <v>31</v>
      </c>
      <c r="C27" s="45">
        <v>1023616</v>
      </c>
      <c r="D27" s="38">
        <v>576101</v>
      </c>
      <c r="E27" s="38">
        <v>169362</v>
      </c>
      <c r="F27" s="38">
        <v>171930</v>
      </c>
      <c r="G27" s="38">
        <v>14754</v>
      </c>
      <c r="H27" s="38">
        <v>157719</v>
      </c>
      <c r="I27" s="38">
        <v>-543</v>
      </c>
      <c r="J27" s="38">
        <v>39506</v>
      </c>
      <c r="K27" s="38">
        <v>956899</v>
      </c>
      <c r="L27" s="38">
        <v>66717</v>
      </c>
      <c r="M27" s="38">
        <v>823293</v>
      </c>
      <c r="N27" s="38">
        <v>737272</v>
      </c>
      <c r="O27" s="39">
        <v>-19304</v>
      </c>
    </row>
    <row r="28" spans="1:15">
      <c r="A28" s="36">
        <v>8</v>
      </c>
      <c r="B28" s="37" t="s">
        <v>32</v>
      </c>
      <c r="C28" s="45">
        <v>656395</v>
      </c>
      <c r="D28" s="38">
        <v>398446</v>
      </c>
      <c r="E28" s="38">
        <v>158073</v>
      </c>
      <c r="F28" s="38">
        <v>116524</v>
      </c>
      <c r="G28" s="38">
        <v>9985</v>
      </c>
      <c r="H28" s="38">
        <v>106940</v>
      </c>
      <c r="I28" s="38">
        <v>-401</v>
      </c>
      <c r="J28" s="38">
        <v>34274</v>
      </c>
      <c r="K28" s="38">
        <v>707317</v>
      </c>
      <c r="L28" s="38">
        <v>-50922</v>
      </c>
      <c r="M28" s="38">
        <v>505914</v>
      </c>
      <c r="N28" s="38">
        <v>544975</v>
      </c>
      <c r="O28" s="39">
        <v>-11861</v>
      </c>
    </row>
    <row r="29" spans="1:15">
      <c r="A29" s="36">
        <v>9</v>
      </c>
      <c r="B29" s="37" t="s">
        <v>33</v>
      </c>
      <c r="C29" s="45">
        <v>396182</v>
      </c>
      <c r="D29" s="38">
        <v>254914</v>
      </c>
      <c r="E29" s="38">
        <v>90686</v>
      </c>
      <c r="F29" s="38">
        <v>69316</v>
      </c>
      <c r="G29" s="38">
        <v>8952</v>
      </c>
      <c r="H29" s="38">
        <v>60611</v>
      </c>
      <c r="I29" s="38">
        <v>-247</v>
      </c>
      <c r="J29" s="38">
        <v>20380</v>
      </c>
      <c r="K29" s="38">
        <v>435296</v>
      </c>
      <c r="L29" s="38">
        <v>-39114</v>
      </c>
      <c r="M29" s="38">
        <v>303387</v>
      </c>
      <c r="N29" s="38">
        <v>335387</v>
      </c>
      <c r="O29" s="39">
        <v>-7114</v>
      </c>
    </row>
    <row r="30" spans="1:15">
      <c r="A30" s="40">
        <v>10</v>
      </c>
      <c r="B30" s="41" t="s">
        <v>34</v>
      </c>
      <c r="C30" s="46">
        <v>469043</v>
      </c>
      <c r="D30" s="42">
        <v>295073</v>
      </c>
      <c r="E30" s="42">
        <v>122424</v>
      </c>
      <c r="F30" s="42">
        <v>78792</v>
      </c>
      <c r="G30" s="42">
        <v>8333</v>
      </c>
      <c r="H30" s="42">
        <v>70754</v>
      </c>
      <c r="I30" s="42">
        <v>-295</v>
      </c>
      <c r="J30" s="42">
        <v>23422</v>
      </c>
      <c r="K30" s="42">
        <v>519711</v>
      </c>
      <c r="L30" s="42">
        <v>-50668</v>
      </c>
      <c r="M30" s="42">
        <v>358157</v>
      </c>
      <c r="N30" s="42">
        <v>400427</v>
      </c>
      <c r="O30" s="43">
        <v>-8398</v>
      </c>
    </row>
    <row r="33" spans="1:15">
      <c r="A33" s="20" t="s">
        <v>221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399" t="s">
        <v>12</v>
      </c>
      <c r="D34" s="399" t="s">
        <v>13</v>
      </c>
      <c r="E34" s="397" t="s">
        <v>14</v>
      </c>
      <c r="F34" s="401" t="s">
        <v>8</v>
      </c>
      <c r="G34" s="25"/>
      <c r="H34" s="25"/>
      <c r="I34" s="26"/>
      <c r="J34" s="397" t="s">
        <v>9</v>
      </c>
      <c r="K34" s="397" t="s">
        <v>15</v>
      </c>
      <c r="L34" s="25" t="s">
        <v>16</v>
      </c>
      <c r="M34" s="25"/>
      <c r="N34" s="25"/>
      <c r="O34" s="26"/>
    </row>
    <row r="35" spans="1:15" ht="25.5">
      <c r="A35" s="27"/>
      <c r="B35" s="28" t="s">
        <v>17</v>
      </c>
      <c r="C35" s="400"/>
      <c r="D35" s="400"/>
      <c r="E35" s="398"/>
      <c r="F35" s="402"/>
      <c r="G35" s="29" t="s">
        <v>18</v>
      </c>
      <c r="H35" s="30" t="s">
        <v>19</v>
      </c>
      <c r="I35" s="26" t="s">
        <v>20</v>
      </c>
      <c r="J35" s="398"/>
      <c r="K35" s="398"/>
      <c r="L35" s="31" t="s">
        <v>285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44" t="s">
        <v>24</v>
      </c>
      <c r="C36" s="80">
        <v>20523306.838008489</v>
      </c>
      <c r="D36" s="34">
        <v>12862547.103531167</v>
      </c>
      <c r="E36" s="34">
        <v>3888045.8239412438</v>
      </c>
      <c r="F36" s="34">
        <v>3756292.2916690581</v>
      </c>
      <c r="G36" s="34">
        <v>531451.67030581587</v>
      </c>
      <c r="H36" s="34">
        <v>3258635.1576518533</v>
      </c>
      <c r="I36" s="34">
        <v>-33794.536288611082</v>
      </c>
      <c r="J36" s="34">
        <v>700309.48793256935</v>
      </c>
      <c r="K36" s="34">
        <v>21207194.707074039</v>
      </c>
      <c r="L36" s="34">
        <v>-683887.86906554841</v>
      </c>
      <c r="M36" s="34">
        <v>15597603.93405783</v>
      </c>
      <c r="N36" s="34">
        <v>15891114.70832824</v>
      </c>
      <c r="O36" s="35">
        <v>-390377</v>
      </c>
    </row>
    <row r="37" spans="1:15">
      <c r="A37" s="36">
        <v>1</v>
      </c>
      <c r="B37" s="50" t="s">
        <v>25</v>
      </c>
      <c r="C37" s="45">
        <v>6451583.8380084895</v>
      </c>
      <c r="D37" s="38">
        <v>3817821.1035311669</v>
      </c>
      <c r="E37" s="38">
        <v>1367257.8239412438</v>
      </c>
      <c r="F37" s="38">
        <v>984889.29166905803</v>
      </c>
      <c r="G37" s="38">
        <v>141055.67030581587</v>
      </c>
      <c r="H37" s="38">
        <v>854010.15765185328</v>
      </c>
      <c r="I37" s="38">
        <v>-10176.536288611082</v>
      </c>
      <c r="J37" s="38">
        <v>216749.48793256935</v>
      </c>
      <c r="K37" s="38">
        <v>6386717.7070740378</v>
      </c>
      <c r="L37" s="38">
        <v>64866.13093445159</v>
      </c>
      <c r="M37" s="38">
        <v>4975227.9340578299</v>
      </c>
      <c r="N37" s="38">
        <v>4785737.7083282396</v>
      </c>
      <c r="O37" s="39">
        <v>-124624</v>
      </c>
    </row>
    <row r="38" spans="1:15">
      <c r="A38" s="36">
        <v>2</v>
      </c>
      <c r="B38" s="50" t="s">
        <v>26</v>
      </c>
      <c r="C38" s="45">
        <v>3413636</v>
      </c>
      <c r="D38" s="38">
        <v>2515757</v>
      </c>
      <c r="E38" s="38">
        <v>636381</v>
      </c>
      <c r="F38" s="38">
        <v>616543</v>
      </c>
      <c r="G38" s="38">
        <v>117056</v>
      </c>
      <c r="H38" s="38">
        <v>505661</v>
      </c>
      <c r="I38" s="38">
        <v>-6174</v>
      </c>
      <c r="J38" s="38">
        <v>105484</v>
      </c>
      <c r="K38" s="38">
        <v>3874165</v>
      </c>
      <c r="L38" s="38">
        <v>-460529</v>
      </c>
      <c r="M38" s="38">
        <v>2504865</v>
      </c>
      <c r="N38" s="38">
        <v>2903015</v>
      </c>
      <c r="O38" s="39">
        <v>-62379</v>
      </c>
    </row>
    <row r="39" spans="1:15">
      <c r="A39" s="36">
        <v>3</v>
      </c>
      <c r="B39" s="50" t="s">
        <v>27</v>
      </c>
      <c r="C39" s="45">
        <v>2044189</v>
      </c>
      <c r="D39" s="38">
        <v>1608676</v>
      </c>
      <c r="E39" s="38">
        <v>420914</v>
      </c>
      <c r="F39" s="38">
        <v>411642</v>
      </c>
      <c r="G39" s="38">
        <v>58447</v>
      </c>
      <c r="H39" s="38">
        <v>357198</v>
      </c>
      <c r="I39" s="38">
        <v>-4003</v>
      </c>
      <c r="J39" s="38">
        <v>70520</v>
      </c>
      <c r="K39" s="38">
        <v>2511752</v>
      </c>
      <c r="L39" s="38">
        <v>-467563</v>
      </c>
      <c r="M39" s="38">
        <v>1451285</v>
      </c>
      <c r="N39" s="38">
        <v>1882122</v>
      </c>
      <c r="O39" s="39">
        <v>-36726</v>
      </c>
    </row>
    <row r="40" spans="1:15">
      <c r="A40" s="36">
        <v>4</v>
      </c>
      <c r="B40" s="50" t="s">
        <v>28</v>
      </c>
      <c r="C40" s="45">
        <v>2655851</v>
      </c>
      <c r="D40" s="38">
        <v>1606925</v>
      </c>
      <c r="E40" s="38">
        <v>391851</v>
      </c>
      <c r="F40" s="38">
        <v>619996</v>
      </c>
      <c r="G40" s="38">
        <v>80503</v>
      </c>
      <c r="H40" s="38">
        <v>543779</v>
      </c>
      <c r="I40" s="38">
        <v>-4286</v>
      </c>
      <c r="J40" s="38">
        <v>70274</v>
      </c>
      <c r="K40" s="38">
        <v>2689046</v>
      </c>
      <c r="L40" s="38">
        <v>-33195</v>
      </c>
      <c r="M40" s="38">
        <v>2032943</v>
      </c>
      <c r="N40" s="38">
        <v>2014975</v>
      </c>
      <c r="O40" s="39">
        <v>-51163</v>
      </c>
    </row>
    <row r="41" spans="1:15">
      <c r="A41" s="36">
        <v>5</v>
      </c>
      <c r="B41" s="50" t="s">
        <v>29</v>
      </c>
      <c r="C41" s="45">
        <v>1104182</v>
      </c>
      <c r="D41" s="38">
        <v>598049</v>
      </c>
      <c r="E41" s="38">
        <v>177731</v>
      </c>
      <c r="F41" s="38">
        <v>197551</v>
      </c>
      <c r="G41" s="38">
        <v>24398</v>
      </c>
      <c r="H41" s="38">
        <v>174761</v>
      </c>
      <c r="I41" s="38">
        <v>-1608</v>
      </c>
      <c r="J41" s="38">
        <v>35724</v>
      </c>
      <c r="K41" s="38">
        <v>1009055</v>
      </c>
      <c r="L41" s="38">
        <v>95127</v>
      </c>
      <c r="M41" s="38">
        <v>873164</v>
      </c>
      <c r="N41" s="38">
        <v>756111</v>
      </c>
      <c r="O41" s="39">
        <v>-21926</v>
      </c>
    </row>
    <row r="42" spans="1:15">
      <c r="A42" s="36">
        <v>6</v>
      </c>
      <c r="B42" s="50" t="s">
        <v>30</v>
      </c>
      <c r="C42" s="45">
        <v>2403169</v>
      </c>
      <c r="D42" s="38">
        <v>1243745</v>
      </c>
      <c r="E42" s="38">
        <v>348314</v>
      </c>
      <c r="F42" s="38">
        <v>488090</v>
      </c>
      <c r="G42" s="38">
        <v>69994</v>
      </c>
      <c r="H42" s="38">
        <v>421563</v>
      </c>
      <c r="I42" s="38">
        <v>-3467</v>
      </c>
      <c r="J42" s="38">
        <v>94996</v>
      </c>
      <c r="K42" s="38">
        <v>2175145</v>
      </c>
      <c r="L42" s="38">
        <v>228024</v>
      </c>
      <c r="M42" s="38">
        <v>1904801</v>
      </c>
      <c r="N42" s="38">
        <v>1629895</v>
      </c>
      <c r="O42" s="39">
        <v>-46882</v>
      </c>
    </row>
    <row r="43" spans="1:15">
      <c r="A43" s="36">
        <v>7</v>
      </c>
      <c r="B43" s="50" t="s">
        <v>31</v>
      </c>
      <c r="C43" s="45">
        <v>981778</v>
      </c>
      <c r="D43" s="38">
        <v>557565</v>
      </c>
      <c r="E43" s="38">
        <v>172617</v>
      </c>
      <c r="F43" s="38">
        <v>170833</v>
      </c>
      <c r="G43" s="38">
        <v>14563</v>
      </c>
      <c r="H43" s="38">
        <v>157760</v>
      </c>
      <c r="I43" s="38">
        <v>-1490</v>
      </c>
      <c r="J43" s="38">
        <v>34567</v>
      </c>
      <c r="K43" s="38">
        <v>935582</v>
      </c>
      <c r="L43" s="38">
        <v>46196</v>
      </c>
      <c r="M43" s="38">
        <v>766556</v>
      </c>
      <c r="N43" s="38">
        <v>701056</v>
      </c>
      <c r="O43" s="39">
        <v>-19304</v>
      </c>
    </row>
    <row r="44" spans="1:15">
      <c r="A44" s="36">
        <v>8</v>
      </c>
      <c r="B44" s="50" t="s">
        <v>32</v>
      </c>
      <c r="C44" s="45">
        <v>636970</v>
      </c>
      <c r="D44" s="38">
        <v>381772</v>
      </c>
      <c r="E44" s="38">
        <v>161655</v>
      </c>
      <c r="F44" s="38">
        <v>120473</v>
      </c>
      <c r="G44" s="38">
        <v>9027</v>
      </c>
      <c r="H44" s="38">
        <v>112554</v>
      </c>
      <c r="I44" s="38">
        <v>-1108</v>
      </c>
      <c r="J44" s="38">
        <v>31085</v>
      </c>
      <c r="K44" s="38">
        <v>694985</v>
      </c>
      <c r="L44" s="38">
        <v>-58015</v>
      </c>
      <c r="M44" s="38">
        <v>474616</v>
      </c>
      <c r="N44" s="38">
        <v>520770</v>
      </c>
      <c r="O44" s="39">
        <v>-11861</v>
      </c>
    </row>
    <row r="45" spans="1:15">
      <c r="A45" s="36">
        <v>9</v>
      </c>
      <c r="B45" s="50" t="s">
        <v>33</v>
      </c>
      <c r="C45" s="45">
        <v>381740</v>
      </c>
      <c r="D45" s="38">
        <v>244757</v>
      </c>
      <c r="E45" s="38">
        <v>91277</v>
      </c>
      <c r="F45" s="38">
        <v>69089</v>
      </c>
      <c r="G45" s="38">
        <v>8550</v>
      </c>
      <c r="H45" s="38">
        <v>61216</v>
      </c>
      <c r="I45" s="38">
        <v>-677</v>
      </c>
      <c r="J45" s="38">
        <v>20145</v>
      </c>
      <c r="K45" s="38">
        <v>425268</v>
      </c>
      <c r="L45" s="38">
        <v>-43528</v>
      </c>
      <c r="M45" s="38">
        <v>282250</v>
      </c>
      <c r="N45" s="38">
        <v>318664</v>
      </c>
      <c r="O45" s="39">
        <v>-7114</v>
      </c>
    </row>
    <row r="46" spans="1:15">
      <c r="A46" s="40">
        <v>10</v>
      </c>
      <c r="B46" s="51" t="s">
        <v>34</v>
      </c>
      <c r="C46" s="46">
        <v>450208</v>
      </c>
      <c r="D46" s="42">
        <v>287480</v>
      </c>
      <c r="E46" s="42">
        <v>120048</v>
      </c>
      <c r="F46" s="42">
        <v>77186</v>
      </c>
      <c r="G46" s="42">
        <v>7858</v>
      </c>
      <c r="H46" s="42">
        <v>70133</v>
      </c>
      <c r="I46" s="42">
        <v>-805</v>
      </c>
      <c r="J46" s="42">
        <v>20765</v>
      </c>
      <c r="K46" s="42">
        <v>505479</v>
      </c>
      <c r="L46" s="42">
        <v>-55271</v>
      </c>
      <c r="M46" s="42">
        <v>331896</v>
      </c>
      <c r="N46" s="42">
        <v>378769</v>
      </c>
      <c r="O46" s="43">
        <v>-8398</v>
      </c>
    </row>
    <row r="49" spans="1:15">
      <c r="A49" s="20" t="s">
        <v>266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397" t="s">
        <v>12</v>
      </c>
      <c r="D50" s="399" t="s">
        <v>13</v>
      </c>
      <c r="E50" s="397" t="s">
        <v>14</v>
      </c>
      <c r="F50" s="401" t="s">
        <v>8</v>
      </c>
      <c r="G50" s="25"/>
      <c r="H50" s="25"/>
      <c r="I50" s="26"/>
      <c r="J50" s="397" t="s">
        <v>9</v>
      </c>
      <c r="K50" s="397" t="s">
        <v>15</v>
      </c>
      <c r="L50" s="25" t="s">
        <v>16</v>
      </c>
      <c r="M50" s="25"/>
      <c r="N50" s="25"/>
      <c r="O50" s="26"/>
    </row>
    <row r="51" spans="1:15" ht="25.5">
      <c r="A51" s="27"/>
      <c r="B51" s="28" t="s">
        <v>17</v>
      </c>
      <c r="C51" s="398"/>
      <c r="D51" s="400"/>
      <c r="E51" s="398"/>
      <c r="F51" s="402"/>
      <c r="G51" s="29" t="s">
        <v>18</v>
      </c>
      <c r="H51" s="30" t="s">
        <v>19</v>
      </c>
      <c r="I51" s="26" t="s">
        <v>20</v>
      </c>
      <c r="J51" s="398"/>
      <c r="K51" s="398"/>
      <c r="L51" s="31" t="s">
        <v>285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205">
        <f>ROUND((C36-C20)/C20*100,1)</f>
        <v>-3.2</v>
      </c>
      <c r="D52" s="206">
        <f t="shared" ref="D52:O52" si="0">ROUND((D36-D20)/D20*100,1)</f>
        <v>-2.8</v>
      </c>
      <c r="E52" s="206">
        <f t="shared" si="0"/>
        <v>0.3</v>
      </c>
      <c r="F52" s="206">
        <f t="shared" si="0"/>
        <v>0.3</v>
      </c>
      <c r="G52" s="206">
        <f t="shared" si="0"/>
        <v>-2.2000000000000002</v>
      </c>
      <c r="H52" s="206">
        <f t="shared" si="0"/>
        <v>1.4</v>
      </c>
      <c r="I52" s="206">
        <f t="shared" si="0"/>
        <v>175.8</v>
      </c>
      <c r="J52" s="206">
        <f t="shared" si="0"/>
        <v>-1.9</v>
      </c>
      <c r="K52" s="206">
        <f t="shared" si="0"/>
        <v>-1.7</v>
      </c>
      <c r="L52" s="206">
        <f t="shared" si="0"/>
        <v>88.7</v>
      </c>
      <c r="M52" s="206">
        <f t="shared" si="0"/>
        <v>-6.3</v>
      </c>
      <c r="N52" s="206">
        <f t="shared" si="0"/>
        <v>-4.4000000000000004</v>
      </c>
      <c r="O52" s="207">
        <f t="shared" si="0"/>
        <v>0</v>
      </c>
    </row>
    <row r="53" spans="1:15">
      <c r="A53" s="36">
        <v>1</v>
      </c>
      <c r="B53" s="37" t="s">
        <v>25</v>
      </c>
      <c r="C53" s="208">
        <f t="shared" ref="C53:O62" si="1">ROUND((C37-C21)/C21*100,1)</f>
        <v>-3.4</v>
      </c>
      <c r="D53" s="209">
        <f t="shared" si="1"/>
        <v>-2.2999999999999998</v>
      </c>
      <c r="E53" s="209">
        <f t="shared" si="1"/>
        <v>0.1</v>
      </c>
      <c r="F53" s="209">
        <f t="shared" si="1"/>
        <v>0</v>
      </c>
      <c r="G53" s="209">
        <f t="shared" si="1"/>
        <v>0.6</v>
      </c>
      <c r="H53" s="209">
        <f t="shared" si="1"/>
        <v>0.6</v>
      </c>
      <c r="I53" s="209">
        <f t="shared" si="1"/>
        <v>175.6</v>
      </c>
      <c r="J53" s="209">
        <f t="shared" si="1"/>
        <v>-9.6999999999999993</v>
      </c>
      <c r="K53" s="209">
        <f t="shared" si="1"/>
        <v>-1.7</v>
      </c>
      <c r="L53" s="209">
        <f t="shared" si="1"/>
        <v>-64.7</v>
      </c>
      <c r="M53" s="209">
        <f t="shared" si="1"/>
        <v>-6.4</v>
      </c>
      <c r="N53" s="209">
        <f t="shared" si="1"/>
        <v>-4.4000000000000004</v>
      </c>
      <c r="O53" s="210">
        <f t="shared" si="1"/>
        <v>0</v>
      </c>
    </row>
    <row r="54" spans="1:15">
      <c r="A54" s="36">
        <v>2</v>
      </c>
      <c r="B54" s="37" t="s">
        <v>26</v>
      </c>
      <c r="C54" s="208">
        <f t="shared" si="1"/>
        <v>-2.4</v>
      </c>
      <c r="D54" s="209">
        <f t="shared" si="1"/>
        <v>-2.2000000000000002</v>
      </c>
      <c r="E54" s="209">
        <f t="shared" si="1"/>
        <v>0.6</v>
      </c>
      <c r="F54" s="209">
        <f t="shared" si="1"/>
        <v>-1.9</v>
      </c>
      <c r="G54" s="209">
        <f t="shared" si="1"/>
        <v>-9.4</v>
      </c>
      <c r="H54" s="209">
        <f t="shared" si="1"/>
        <v>0.9</v>
      </c>
      <c r="I54" s="209">
        <f t="shared" si="1"/>
        <v>177.5</v>
      </c>
      <c r="J54" s="209">
        <f t="shared" si="1"/>
        <v>23.7</v>
      </c>
      <c r="K54" s="209">
        <f t="shared" si="1"/>
        <v>-1.1000000000000001</v>
      </c>
      <c r="L54" s="209">
        <f t="shared" si="1"/>
        <v>9.4</v>
      </c>
      <c r="M54" s="209">
        <f t="shared" si="1"/>
        <v>-5.8</v>
      </c>
      <c r="N54" s="209">
        <f t="shared" si="1"/>
        <v>-3.8</v>
      </c>
      <c r="O54" s="210">
        <f t="shared" si="1"/>
        <v>0</v>
      </c>
    </row>
    <row r="55" spans="1:15">
      <c r="A55" s="36">
        <v>3</v>
      </c>
      <c r="B55" s="37" t="s">
        <v>27</v>
      </c>
      <c r="C55" s="208">
        <f t="shared" si="1"/>
        <v>-3.7</v>
      </c>
      <c r="D55" s="209">
        <f t="shared" si="1"/>
        <v>-4.4000000000000004</v>
      </c>
      <c r="E55" s="209">
        <f t="shared" si="1"/>
        <v>0.4</v>
      </c>
      <c r="F55" s="209">
        <f t="shared" si="1"/>
        <v>-0.5</v>
      </c>
      <c r="G55" s="209">
        <f t="shared" si="1"/>
        <v>-1.7</v>
      </c>
      <c r="H55" s="209">
        <f t="shared" si="1"/>
        <v>0.5</v>
      </c>
      <c r="I55" s="209">
        <f t="shared" si="1"/>
        <v>172.7</v>
      </c>
      <c r="J55" s="209">
        <f t="shared" si="1"/>
        <v>-1.1000000000000001</v>
      </c>
      <c r="K55" s="209">
        <f t="shared" si="1"/>
        <v>-2.9</v>
      </c>
      <c r="L55" s="209">
        <f t="shared" si="1"/>
        <v>1</v>
      </c>
      <c r="M55" s="209">
        <f t="shared" si="1"/>
        <v>-7.3</v>
      </c>
      <c r="N55" s="209">
        <f t="shared" si="1"/>
        <v>-5.5</v>
      </c>
      <c r="O55" s="210">
        <f t="shared" si="1"/>
        <v>0</v>
      </c>
    </row>
    <row r="56" spans="1:15">
      <c r="A56" s="36">
        <v>4</v>
      </c>
      <c r="B56" s="37" t="s">
        <v>28</v>
      </c>
      <c r="C56" s="208">
        <f t="shared" si="1"/>
        <v>-3.8</v>
      </c>
      <c r="D56" s="209">
        <f t="shared" si="1"/>
        <v>-3.9</v>
      </c>
      <c r="E56" s="209">
        <f t="shared" si="1"/>
        <v>-0.4</v>
      </c>
      <c r="F56" s="209">
        <f t="shared" si="1"/>
        <v>0.6</v>
      </c>
      <c r="G56" s="209">
        <f t="shared" si="1"/>
        <v>-3.5</v>
      </c>
      <c r="H56" s="209">
        <f t="shared" si="1"/>
        <v>1.7</v>
      </c>
      <c r="I56" s="209">
        <f t="shared" si="1"/>
        <v>174.4</v>
      </c>
      <c r="J56" s="209">
        <f t="shared" si="1"/>
        <v>3.9</v>
      </c>
      <c r="K56" s="209">
        <f t="shared" si="1"/>
        <v>-2.2000000000000002</v>
      </c>
      <c r="L56" s="209">
        <f t="shared" si="1"/>
        <v>-378.4</v>
      </c>
      <c r="M56" s="209">
        <f t="shared" si="1"/>
        <v>-6.8</v>
      </c>
      <c r="N56" s="209">
        <f t="shared" si="1"/>
        <v>-4.9000000000000004</v>
      </c>
      <c r="O56" s="210">
        <f t="shared" si="1"/>
        <v>0</v>
      </c>
    </row>
    <row r="57" spans="1:15">
      <c r="A57" s="36">
        <v>5</v>
      </c>
      <c r="B57" s="37" t="s">
        <v>29</v>
      </c>
      <c r="C57" s="208">
        <f t="shared" si="1"/>
        <v>-3.9</v>
      </c>
      <c r="D57" s="209">
        <f t="shared" si="1"/>
        <v>-2.5</v>
      </c>
      <c r="E57" s="209">
        <f t="shared" si="1"/>
        <v>0.2</v>
      </c>
      <c r="F57" s="209">
        <f t="shared" si="1"/>
        <v>-0.1</v>
      </c>
      <c r="G57" s="209">
        <f t="shared" si="1"/>
        <v>2.4</v>
      </c>
      <c r="H57" s="209">
        <f t="shared" si="1"/>
        <v>0.2</v>
      </c>
      <c r="I57" s="209">
        <f t="shared" si="1"/>
        <v>175.3</v>
      </c>
      <c r="J57" s="209">
        <f t="shared" si="1"/>
        <v>-11.4</v>
      </c>
      <c r="K57" s="209">
        <f t="shared" si="1"/>
        <v>-1.9</v>
      </c>
      <c r="L57" s="209">
        <f t="shared" si="1"/>
        <v>-21.3</v>
      </c>
      <c r="M57" s="209">
        <f t="shared" si="1"/>
        <v>-6.6</v>
      </c>
      <c r="N57" s="209">
        <f t="shared" si="1"/>
        <v>-4.5999999999999996</v>
      </c>
      <c r="O57" s="210">
        <f t="shared" si="1"/>
        <v>0</v>
      </c>
    </row>
    <row r="58" spans="1:15">
      <c r="A58" s="36">
        <v>6</v>
      </c>
      <c r="B58" s="37" t="s">
        <v>30</v>
      </c>
      <c r="C58" s="208">
        <f t="shared" si="1"/>
        <v>-2</v>
      </c>
      <c r="D58" s="209">
        <f t="shared" si="1"/>
        <v>-1.8</v>
      </c>
      <c r="E58" s="209">
        <f t="shared" si="1"/>
        <v>0.6</v>
      </c>
      <c r="F58" s="209">
        <f t="shared" si="1"/>
        <v>4.3</v>
      </c>
      <c r="G58" s="209">
        <f t="shared" si="1"/>
        <v>7.1</v>
      </c>
      <c r="H58" s="209">
        <f t="shared" si="1"/>
        <v>4.4000000000000004</v>
      </c>
      <c r="I58" s="209">
        <f t="shared" si="1"/>
        <v>181</v>
      </c>
      <c r="J58" s="209">
        <f t="shared" si="1"/>
        <v>3.8</v>
      </c>
      <c r="K58" s="209">
        <f t="shared" si="1"/>
        <v>0.1</v>
      </c>
      <c r="L58" s="209">
        <f t="shared" si="1"/>
        <v>-18.2</v>
      </c>
      <c r="M58" s="209">
        <f t="shared" si="1"/>
        <v>-4.7</v>
      </c>
      <c r="N58" s="209">
        <f t="shared" si="1"/>
        <v>-2.6</v>
      </c>
      <c r="O58" s="210">
        <f t="shared" si="1"/>
        <v>0</v>
      </c>
    </row>
    <row r="59" spans="1:15">
      <c r="A59" s="36">
        <v>7</v>
      </c>
      <c r="B59" s="37" t="s">
        <v>31</v>
      </c>
      <c r="C59" s="208">
        <f t="shared" si="1"/>
        <v>-4.0999999999999996</v>
      </c>
      <c r="D59" s="209">
        <f t="shared" si="1"/>
        <v>-3.2</v>
      </c>
      <c r="E59" s="209">
        <f t="shared" si="1"/>
        <v>1.9</v>
      </c>
      <c r="F59" s="209">
        <f t="shared" si="1"/>
        <v>-0.6</v>
      </c>
      <c r="G59" s="209">
        <f t="shared" si="1"/>
        <v>-1.3</v>
      </c>
      <c r="H59" s="209">
        <f t="shared" si="1"/>
        <v>0</v>
      </c>
      <c r="I59" s="209">
        <f t="shared" si="1"/>
        <v>174.4</v>
      </c>
      <c r="J59" s="209">
        <f t="shared" si="1"/>
        <v>-12.5</v>
      </c>
      <c r="K59" s="209">
        <f t="shared" si="1"/>
        <v>-2.2000000000000002</v>
      </c>
      <c r="L59" s="209">
        <f t="shared" si="1"/>
        <v>-30.8</v>
      </c>
      <c r="M59" s="209">
        <f t="shared" si="1"/>
        <v>-6.9</v>
      </c>
      <c r="N59" s="209">
        <f t="shared" si="1"/>
        <v>-4.9000000000000004</v>
      </c>
      <c r="O59" s="210">
        <f t="shared" si="1"/>
        <v>0</v>
      </c>
    </row>
    <row r="60" spans="1:15">
      <c r="A60" s="36">
        <v>8</v>
      </c>
      <c r="B60" s="37" t="s">
        <v>32</v>
      </c>
      <c r="C60" s="208">
        <f t="shared" si="1"/>
        <v>-3</v>
      </c>
      <c r="D60" s="209">
        <f t="shared" si="1"/>
        <v>-4.2</v>
      </c>
      <c r="E60" s="209">
        <f t="shared" si="1"/>
        <v>2.2999999999999998</v>
      </c>
      <c r="F60" s="209">
        <f t="shared" si="1"/>
        <v>3.4</v>
      </c>
      <c r="G60" s="209">
        <f t="shared" si="1"/>
        <v>-9.6</v>
      </c>
      <c r="H60" s="209">
        <f t="shared" si="1"/>
        <v>5.2</v>
      </c>
      <c r="I60" s="209">
        <f t="shared" si="1"/>
        <v>176.3</v>
      </c>
      <c r="J60" s="209">
        <f t="shared" si="1"/>
        <v>-9.3000000000000007</v>
      </c>
      <c r="K60" s="209">
        <f t="shared" si="1"/>
        <v>-1.7</v>
      </c>
      <c r="L60" s="209">
        <f t="shared" si="1"/>
        <v>13.9</v>
      </c>
      <c r="M60" s="209">
        <f t="shared" si="1"/>
        <v>-6.2</v>
      </c>
      <c r="N60" s="209">
        <f t="shared" si="1"/>
        <v>-4.4000000000000004</v>
      </c>
      <c r="O60" s="210">
        <f t="shared" si="1"/>
        <v>0</v>
      </c>
    </row>
    <row r="61" spans="1:15">
      <c r="A61" s="36">
        <v>9</v>
      </c>
      <c r="B61" s="37" t="s">
        <v>33</v>
      </c>
      <c r="C61" s="208">
        <f t="shared" si="1"/>
        <v>-3.6</v>
      </c>
      <c r="D61" s="209">
        <f t="shared" si="1"/>
        <v>-4</v>
      </c>
      <c r="E61" s="209">
        <f t="shared" si="1"/>
        <v>0.7</v>
      </c>
      <c r="F61" s="209">
        <f t="shared" si="1"/>
        <v>-0.3</v>
      </c>
      <c r="G61" s="209">
        <f t="shared" si="1"/>
        <v>-4.5</v>
      </c>
      <c r="H61" s="209">
        <f t="shared" si="1"/>
        <v>1</v>
      </c>
      <c r="I61" s="209">
        <f t="shared" si="1"/>
        <v>174.1</v>
      </c>
      <c r="J61" s="209">
        <f t="shared" si="1"/>
        <v>-1.2</v>
      </c>
      <c r="K61" s="209">
        <f t="shared" si="1"/>
        <v>-2.2999999999999998</v>
      </c>
      <c r="L61" s="209">
        <f t="shared" si="1"/>
        <v>11.3</v>
      </c>
      <c r="M61" s="209">
        <f t="shared" si="1"/>
        <v>-7</v>
      </c>
      <c r="N61" s="209">
        <f t="shared" si="1"/>
        <v>-5</v>
      </c>
      <c r="O61" s="210">
        <f t="shared" si="1"/>
        <v>0</v>
      </c>
    </row>
    <row r="62" spans="1:15">
      <c r="A62" s="40">
        <v>10</v>
      </c>
      <c r="B62" s="41" t="s">
        <v>34</v>
      </c>
      <c r="C62" s="211">
        <f t="shared" si="1"/>
        <v>-4</v>
      </c>
      <c r="D62" s="212">
        <f t="shared" si="1"/>
        <v>-2.6</v>
      </c>
      <c r="E62" s="212">
        <f t="shared" si="1"/>
        <v>-1.9</v>
      </c>
      <c r="F62" s="212">
        <f t="shared" si="1"/>
        <v>-2</v>
      </c>
      <c r="G62" s="212">
        <f t="shared" si="1"/>
        <v>-5.7</v>
      </c>
      <c r="H62" s="212">
        <f t="shared" si="1"/>
        <v>-0.9</v>
      </c>
      <c r="I62" s="212">
        <f t="shared" si="1"/>
        <v>172.9</v>
      </c>
      <c r="J62" s="212">
        <f t="shared" si="1"/>
        <v>-11.3</v>
      </c>
      <c r="K62" s="212">
        <f t="shared" si="1"/>
        <v>-2.7</v>
      </c>
      <c r="L62" s="212">
        <f t="shared" si="1"/>
        <v>9.1</v>
      </c>
      <c r="M62" s="212">
        <f t="shared" si="1"/>
        <v>-7.3</v>
      </c>
      <c r="N62" s="212">
        <f t="shared" si="1"/>
        <v>-5.4</v>
      </c>
      <c r="O62" s="213">
        <f t="shared" si="1"/>
        <v>0</v>
      </c>
    </row>
    <row r="65" spans="1:15">
      <c r="A65" s="20" t="s">
        <v>299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399" t="s">
        <v>12</v>
      </c>
      <c r="D66" s="399" t="s">
        <v>13</v>
      </c>
      <c r="E66" s="397" t="s">
        <v>14</v>
      </c>
      <c r="F66" s="401" t="s">
        <v>8</v>
      </c>
      <c r="G66" s="25"/>
      <c r="H66" s="25"/>
      <c r="I66" s="26"/>
      <c r="J66" s="397" t="s">
        <v>9</v>
      </c>
      <c r="K66" s="397" t="s">
        <v>15</v>
      </c>
      <c r="L66" s="25" t="s">
        <v>16</v>
      </c>
      <c r="M66" s="25"/>
      <c r="N66" s="25"/>
      <c r="O66" s="26"/>
    </row>
    <row r="67" spans="1:15" ht="25.5">
      <c r="A67" s="27"/>
      <c r="B67" s="28" t="s">
        <v>17</v>
      </c>
      <c r="C67" s="400"/>
      <c r="D67" s="400"/>
      <c r="E67" s="398"/>
      <c r="F67" s="402"/>
      <c r="G67" s="29" t="s">
        <v>18</v>
      </c>
      <c r="H67" s="30" t="s">
        <v>19</v>
      </c>
      <c r="I67" s="26" t="s">
        <v>20</v>
      </c>
      <c r="J67" s="398"/>
      <c r="K67" s="398"/>
      <c r="L67" s="31" t="s">
        <v>285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80">
        <v>21209577</v>
      </c>
      <c r="D68" s="34">
        <v>13248652</v>
      </c>
      <c r="E68" s="34">
        <v>3938634</v>
      </c>
      <c r="F68" s="34">
        <v>3816440</v>
      </c>
      <c r="G68" s="34">
        <v>523288</v>
      </c>
      <c r="H68" s="34">
        <v>3326947</v>
      </c>
      <c r="I68" s="34">
        <v>-33795</v>
      </c>
      <c r="J68" s="34">
        <v>721194</v>
      </c>
      <c r="K68" s="34">
        <v>21724920</v>
      </c>
      <c r="L68" s="34">
        <v>-515343</v>
      </c>
      <c r="M68" s="34">
        <v>16946593</v>
      </c>
      <c r="N68" s="34">
        <v>17071559</v>
      </c>
      <c r="O68" s="35">
        <v>-390377</v>
      </c>
    </row>
    <row r="69" spans="1:15">
      <c r="A69" s="36">
        <v>1</v>
      </c>
      <c r="B69" s="50" t="s">
        <v>25</v>
      </c>
      <c r="C69" s="45">
        <v>6619913</v>
      </c>
      <c r="D69" s="38">
        <v>3929417</v>
      </c>
      <c r="E69" s="38">
        <v>1387068</v>
      </c>
      <c r="F69" s="38">
        <v>993350</v>
      </c>
      <c r="G69" s="38">
        <v>132300</v>
      </c>
      <c r="H69" s="38">
        <v>871214</v>
      </c>
      <c r="I69" s="38">
        <v>-10164</v>
      </c>
      <c r="J69" s="38">
        <v>224103</v>
      </c>
      <c r="K69" s="38">
        <v>6533938</v>
      </c>
      <c r="L69" s="38">
        <v>85975</v>
      </c>
      <c r="M69" s="38">
        <v>5344999</v>
      </c>
      <c r="N69" s="38">
        <v>5134400</v>
      </c>
      <c r="O69" s="39">
        <v>-124624</v>
      </c>
    </row>
    <row r="70" spans="1:15">
      <c r="A70" s="36">
        <v>2</v>
      </c>
      <c r="B70" s="50" t="s">
        <v>26</v>
      </c>
      <c r="C70" s="45">
        <v>3530402</v>
      </c>
      <c r="D70" s="38">
        <v>2591302</v>
      </c>
      <c r="E70" s="38">
        <v>644184</v>
      </c>
      <c r="F70" s="38">
        <v>633501</v>
      </c>
      <c r="G70" s="38">
        <v>117948</v>
      </c>
      <c r="H70" s="38">
        <v>521740</v>
      </c>
      <c r="I70" s="38">
        <v>-6187</v>
      </c>
      <c r="J70" s="38">
        <v>108458</v>
      </c>
      <c r="K70" s="38">
        <v>3977445</v>
      </c>
      <c r="L70" s="38">
        <v>-447043</v>
      </c>
      <c r="M70" s="38">
        <v>2740833</v>
      </c>
      <c r="N70" s="38">
        <v>3125497</v>
      </c>
      <c r="O70" s="39">
        <v>-62379</v>
      </c>
    </row>
    <row r="71" spans="1:15">
      <c r="A71" s="36">
        <v>3</v>
      </c>
      <c r="B71" s="50" t="s">
        <v>27</v>
      </c>
      <c r="C71" s="45">
        <v>2098464</v>
      </c>
      <c r="D71" s="38">
        <v>1657768</v>
      </c>
      <c r="E71" s="38">
        <v>425417</v>
      </c>
      <c r="F71" s="38">
        <v>418851</v>
      </c>
      <c r="G71" s="38">
        <v>56749</v>
      </c>
      <c r="H71" s="38">
        <v>366105</v>
      </c>
      <c r="I71" s="38">
        <v>-4003</v>
      </c>
      <c r="J71" s="38">
        <v>71433</v>
      </c>
      <c r="K71" s="38">
        <v>2573469</v>
      </c>
      <c r="L71" s="38">
        <v>-475005</v>
      </c>
      <c r="M71" s="38">
        <v>1583968</v>
      </c>
      <c r="N71" s="38">
        <v>2022247</v>
      </c>
      <c r="O71" s="39">
        <v>-36726</v>
      </c>
    </row>
    <row r="72" spans="1:15">
      <c r="A72" s="36">
        <v>4</v>
      </c>
      <c r="B72" s="50" t="s">
        <v>28</v>
      </c>
      <c r="C72" s="45">
        <v>2752682</v>
      </c>
      <c r="D72" s="38">
        <v>1654613</v>
      </c>
      <c r="E72" s="38">
        <v>398192</v>
      </c>
      <c r="F72" s="38">
        <v>623427</v>
      </c>
      <c r="G72" s="38">
        <v>82316</v>
      </c>
      <c r="H72" s="38">
        <v>545387</v>
      </c>
      <c r="I72" s="38">
        <v>-4276</v>
      </c>
      <c r="J72" s="38">
        <v>72833</v>
      </c>
      <c r="K72" s="38">
        <v>2749065</v>
      </c>
      <c r="L72" s="38">
        <v>3617</v>
      </c>
      <c r="M72" s="38">
        <v>2215010</v>
      </c>
      <c r="N72" s="38">
        <v>2160230</v>
      </c>
      <c r="O72" s="39">
        <v>-51163</v>
      </c>
    </row>
    <row r="73" spans="1:15">
      <c r="A73" s="36">
        <v>5</v>
      </c>
      <c r="B73" s="50" t="s">
        <v>29</v>
      </c>
      <c r="C73" s="45">
        <v>1154317</v>
      </c>
      <c r="D73" s="38">
        <v>617173</v>
      </c>
      <c r="E73" s="38">
        <v>179967</v>
      </c>
      <c r="F73" s="38">
        <v>200345</v>
      </c>
      <c r="G73" s="38">
        <v>23466</v>
      </c>
      <c r="H73" s="38">
        <v>178489</v>
      </c>
      <c r="I73" s="38">
        <v>-1610</v>
      </c>
      <c r="J73" s="38">
        <v>37238</v>
      </c>
      <c r="K73" s="38">
        <v>1034723</v>
      </c>
      <c r="L73" s="38">
        <v>119594</v>
      </c>
      <c r="M73" s="38">
        <v>954612</v>
      </c>
      <c r="N73" s="38">
        <v>813092</v>
      </c>
      <c r="O73" s="39">
        <v>-21926</v>
      </c>
    </row>
    <row r="74" spans="1:15">
      <c r="A74" s="36">
        <v>6</v>
      </c>
      <c r="B74" s="50" t="s">
        <v>30</v>
      </c>
      <c r="C74" s="45">
        <v>2520806</v>
      </c>
      <c r="D74" s="38">
        <v>1281670</v>
      </c>
      <c r="E74" s="38">
        <v>352355</v>
      </c>
      <c r="F74" s="38">
        <v>507057</v>
      </c>
      <c r="G74" s="38">
        <v>69475</v>
      </c>
      <c r="H74" s="38">
        <v>441063</v>
      </c>
      <c r="I74" s="38">
        <v>-3481</v>
      </c>
      <c r="J74" s="38">
        <v>96453</v>
      </c>
      <c r="K74" s="38">
        <v>2237535</v>
      </c>
      <c r="L74" s="38">
        <v>283271</v>
      </c>
      <c r="M74" s="38">
        <v>2088420</v>
      </c>
      <c r="N74" s="38">
        <v>1758267</v>
      </c>
      <c r="O74" s="39">
        <v>-46882</v>
      </c>
    </row>
    <row r="75" spans="1:15">
      <c r="A75" s="36">
        <v>7</v>
      </c>
      <c r="B75" s="50" t="s">
        <v>31</v>
      </c>
      <c r="C75" s="45">
        <v>1022321</v>
      </c>
      <c r="D75" s="38">
        <v>572574</v>
      </c>
      <c r="E75" s="38">
        <v>174417</v>
      </c>
      <c r="F75" s="38">
        <v>175651</v>
      </c>
      <c r="G75" s="38">
        <v>15058</v>
      </c>
      <c r="H75" s="38">
        <v>162085</v>
      </c>
      <c r="I75" s="38">
        <v>-1492</v>
      </c>
      <c r="J75" s="38">
        <v>36085</v>
      </c>
      <c r="K75" s="38">
        <v>958727</v>
      </c>
      <c r="L75" s="38">
        <v>63594</v>
      </c>
      <c r="M75" s="38">
        <v>836272</v>
      </c>
      <c r="N75" s="38">
        <v>753374</v>
      </c>
      <c r="O75" s="39">
        <v>-19304</v>
      </c>
    </row>
    <row r="76" spans="1:15">
      <c r="A76" s="36">
        <v>8</v>
      </c>
      <c r="B76" s="50" t="s">
        <v>32</v>
      </c>
      <c r="C76" s="45">
        <v>646657</v>
      </c>
      <c r="D76" s="38">
        <v>392424</v>
      </c>
      <c r="E76" s="38">
        <v>162301</v>
      </c>
      <c r="F76" s="38">
        <v>115234</v>
      </c>
      <c r="G76" s="38">
        <v>9293</v>
      </c>
      <c r="H76" s="38">
        <v>107031</v>
      </c>
      <c r="I76" s="38">
        <v>-1090</v>
      </c>
      <c r="J76" s="38">
        <v>31126</v>
      </c>
      <c r="K76" s="38">
        <v>701085</v>
      </c>
      <c r="L76" s="38">
        <v>-54428</v>
      </c>
      <c r="M76" s="38">
        <v>508350</v>
      </c>
      <c r="N76" s="38">
        <v>550917</v>
      </c>
      <c r="O76" s="39">
        <v>-11861</v>
      </c>
    </row>
    <row r="77" spans="1:15">
      <c r="A77" s="36">
        <v>9</v>
      </c>
      <c r="B77" s="50" t="s">
        <v>33</v>
      </c>
      <c r="C77" s="45">
        <v>397684</v>
      </c>
      <c r="D77" s="38">
        <v>252690</v>
      </c>
      <c r="E77" s="38">
        <v>92349</v>
      </c>
      <c r="F77" s="38">
        <v>71353</v>
      </c>
      <c r="G77" s="38">
        <v>8916</v>
      </c>
      <c r="H77" s="38">
        <v>63120</v>
      </c>
      <c r="I77" s="38">
        <v>-683</v>
      </c>
      <c r="J77" s="38">
        <v>22917</v>
      </c>
      <c r="K77" s="38">
        <v>439309</v>
      </c>
      <c r="L77" s="38">
        <v>-41625</v>
      </c>
      <c r="M77" s="38">
        <v>310700</v>
      </c>
      <c r="N77" s="38">
        <v>345211</v>
      </c>
      <c r="O77" s="39">
        <v>-7114</v>
      </c>
    </row>
    <row r="78" spans="1:15">
      <c r="A78" s="40">
        <v>10</v>
      </c>
      <c r="B78" s="51" t="s">
        <v>34</v>
      </c>
      <c r="C78" s="46">
        <v>466331</v>
      </c>
      <c r="D78" s="42">
        <v>299021</v>
      </c>
      <c r="E78" s="42">
        <v>122384</v>
      </c>
      <c r="F78" s="42">
        <v>77671</v>
      </c>
      <c r="G78" s="42">
        <v>7767</v>
      </c>
      <c r="H78" s="42">
        <v>70713</v>
      </c>
      <c r="I78" s="42">
        <v>-809</v>
      </c>
      <c r="J78" s="42">
        <v>20548</v>
      </c>
      <c r="K78" s="42">
        <v>519624</v>
      </c>
      <c r="L78" s="42">
        <v>-53293</v>
      </c>
      <c r="M78" s="42">
        <v>363429</v>
      </c>
      <c r="N78" s="42">
        <v>408324</v>
      </c>
      <c r="O78" s="43">
        <v>-8398</v>
      </c>
    </row>
    <row r="81" spans="1:15">
      <c r="A81" s="20" t="s">
        <v>300</v>
      </c>
      <c r="B81" s="21"/>
      <c r="C81" s="21"/>
      <c r="D81" s="21"/>
      <c r="E81" s="21"/>
      <c r="F81" s="21"/>
      <c r="G81" s="19"/>
      <c r="H81" s="19"/>
      <c r="I81" s="19"/>
      <c r="J81" s="19"/>
      <c r="K81" s="19"/>
      <c r="L81" s="19"/>
      <c r="M81" s="19"/>
      <c r="N81" s="19" t="s">
        <v>10</v>
      </c>
      <c r="O81" s="19"/>
    </row>
    <row r="82" spans="1:15">
      <c r="A82" s="23"/>
      <c r="B82" s="24" t="s">
        <v>11</v>
      </c>
      <c r="C82" s="397" t="s">
        <v>12</v>
      </c>
      <c r="D82" s="399" t="s">
        <v>13</v>
      </c>
      <c r="E82" s="397" t="s">
        <v>14</v>
      </c>
      <c r="F82" s="401" t="s">
        <v>8</v>
      </c>
      <c r="G82" s="25"/>
      <c r="H82" s="25"/>
      <c r="I82" s="26"/>
      <c r="J82" s="397" t="s">
        <v>9</v>
      </c>
      <c r="K82" s="397" t="s">
        <v>15</v>
      </c>
      <c r="L82" s="25" t="s">
        <v>16</v>
      </c>
      <c r="M82" s="25"/>
      <c r="N82" s="25"/>
      <c r="O82" s="26"/>
    </row>
    <row r="83" spans="1:15" ht="25.5">
      <c r="A83" s="27"/>
      <c r="B83" s="28" t="s">
        <v>17</v>
      </c>
      <c r="C83" s="398"/>
      <c r="D83" s="400"/>
      <c r="E83" s="398"/>
      <c r="F83" s="402"/>
      <c r="G83" s="29" t="s">
        <v>18</v>
      </c>
      <c r="H83" s="30" t="s">
        <v>19</v>
      </c>
      <c r="I83" s="26" t="s">
        <v>20</v>
      </c>
      <c r="J83" s="398"/>
      <c r="K83" s="398"/>
      <c r="L83" s="31" t="s">
        <v>285</v>
      </c>
      <c r="M83" s="29" t="s">
        <v>21</v>
      </c>
      <c r="N83" s="30" t="s">
        <v>22</v>
      </c>
      <c r="O83" s="26" t="s">
        <v>23</v>
      </c>
    </row>
    <row r="84" spans="1:15">
      <c r="A84" s="32"/>
      <c r="B84" s="44" t="s">
        <v>24</v>
      </c>
      <c r="C84" s="307">
        <f>ROUND((C68-C36)/C36*100,1)</f>
        <v>3.3</v>
      </c>
      <c r="D84" s="206">
        <f t="shared" ref="D84:O84" si="2">ROUND((D68-D36)/D36*100,1)</f>
        <v>3</v>
      </c>
      <c r="E84" s="206">
        <f t="shared" si="2"/>
        <v>1.3</v>
      </c>
      <c r="F84" s="206">
        <f t="shared" si="2"/>
        <v>1.6</v>
      </c>
      <c r="G84" s="206">
        <f t="shared" si="2"/>
        <v>-1.5</v>
      </c>
      <c r="H84" s="206">
        <f t="shared" si="2"/>
        <v>2.1</v>
      </c>
      <c r="I84" s="206">
        <f t="shared" si="2"/>
        <v>0</v>
      </c>
      <c r="J84" s="206">
        <f t="shared" si="2"/>
        <v>3</v>
      </c>
      <c r="K84" s="206">
        <f t="shared" si="2"/>
        <v>2.4</v>
      </c>
      <c r="L84" s="206">
        <f t="shared" si="2"/>
        <v>-24.6</v>
      </c>
      <c r="M84" s="206">
        <f t="shared" si="2"/>
        <v>8.6</v>
      </c>
      <c r="N84" s="206">
        <f t="shared" si="2"/>
        <v>7.4</v>
      </c>
      <c r="O84" s="207">
        <f t="shared" si="2"/>
        <v>0</v>
      </c>
    </row>
    <row r="85" spans="1:15">
      <c r="A85" s="36">
        <v>1</v>
      </c>
      <c r="B85" s="50" t="s">
        <v>25</v>
      </c>
      <c r="C85" s="308">
        <f t="shared" ref="C85:O94" si="3">ROUND((C69-C37)/C37*100,1)</f>
        <v>2.6</v>
      </c>
      <c r="D85" s="209">
        <f t="shared" si="3"/>
        <v>2.9</v>
      </c>
      <c r="E85" s="209">
        <f t="shared" si="3"/>
        <v>1.4</v>
      </c>
      <c r="F85" s="209">
        <f t="shared" si="3"/>
        <v>0.9</v>
      </c>
      <c r="G85" s="209">
        <f t="shared" si="3"/>
        <v>-6.2</v>
      </c>
      <c r="H85" s="209">
        <f t="shared" si="3"/>
        <v>2</v>
      </c>
      <c r="I85" s="209">
        <f t="shared" si="3"/>
        <v>-0.1</v>
      </c>
      <c r="J85" s="209">
        <f t="shared" si="3"/>
        <v>3.4</v>
      </c>
      <c r="K85" s="209">
        <f t="shared" si="3"/>
        <v>2.2999999999999998</v>
      </c>
      <c r="L85" s="209">
        <f t="shared" si="3"/>
        <v>32.5</v>
      </c>
      <c r="M85" s="209">
        <f t="shared" si="3"/>
        <v>7.4</v>
      </c>
      <c r="N85" s="209">
        <f t="shared" si="3"/>
        <v>7.3</v>
      </c>
      <c r="O85" s="210">
        <f t="shared" si="3"/>
        <v>0</v>
      </c>
    </row>
    <row r="86" spans="1:15">
      <c r="A86" s="36">
        <v>2</v>
      </c>
      <c r="B86" s="50" t="s">
        <v>26</v>
      </c>
      <c r="C86" s="308">
        <f t="shared" si="3"/>
        <v>3.4</v>
      </c>
      <c r="D86" s="209">
        <f t="shared" si="3"/>
        <v>3</v>
      </c>
      <c r="E86" s="209">
        <f t="shared" si="3"/>
        <v>1.2</v>
      </c>
      <c r="F86" s="209">
        <f t="shared" si="3"/>
        <v>2.8</v>
      </c>
      <c r="G86" s="209">
        <f t="shared" si="3"/>
        <v>0.8</v>
      </c>
      <c r="H86" s="209">
        <f t="shared" si="3"/>
        <v>3.2</v>
      </c>
      <c r="I86" s="209">
        <f t="shared" si="3"/>
        <v>0.2</v>
      </c>
      <c r="J86" s="209">
        <f t="shared" si="3"/>
        <v>2.8</v>
      </c>
      <c r="K86" s="209">
        <f t="shared" si="3"/>
        <v>2.7</v>
      </c>
      <c r="L86" s="209">
        <f t="shared" si="3"/>
        <v>-2.9</v>
      </c>
      <c r="M86" s="209">
        <f t="shared" si="3"/>
        <v>9.4</v>
      </c>
      <c r="N86" s="209">
        <f t="shared" si="3"/>
        <v>7.7</v>
      </c>
      <c r="O86" s="210">
        <f t="shared" si="3"/>
        <v>0</v>
      </c>
    </row>
    <row r="87" spans="1:15">
      <c r="A87" s="36">
        <v>3</v>
      </c>
      <c r="B87" s="50" t="s">
        <v>27</v>
      </c>
      <c r="C87" s="308">
        <f t="shared" si="3"/>
        <v>2.7</v>
      </c>
      <c r="D87" s="209">
        <f t="shared" si="3"/>
        <v>3.1</v>
      </c>
      <c r="E87" s="209">
        <f t="shared" si="3"/>
        <v>1.1000000000000001</v>
      </c>
      <c r="F87" s="209">
        <f t="shared" si="3"/>
        <v>1.8</v>
      </c>
      <c r="G87" s="209">
        <f t="shared" si="3"/>
        <v>-2.9</v>
      </c>
      <c r="H87" s="209">
        <f t="shared" si="3"/>
        <v>2.5</v>
      </c>
      <c r="I87" s="209">
        <f t="shared" si="3"/>
        <v>0</v>
      </c>
      <c r="J87" s="209">
        <f t="shared" si="3"/>
        <v>1.3</v>
      </c>
      <c r="K87" s="209">
        <f t="shared" si="3"/>
        <v>2.5</v>
      </c>
      <c r="L87" s="209">
        <f t="shared" si="3"/>
        <v>1.6</v>
      </c>
      <c r="M87" s="209">
        <f t="shared" si="3"/>
        <v>9.1</v>
      </c>
      <c r="N87" s="209">
        <f t="shared" si="3"/>
        <v>7.4</v>
      </c>
      <c r="O87" s="210">
        <f t="shared" si="3"/>
        <v>0</v>
      </c>
    </row>
    <row r="88" spans="1:15">
      <c r="A88" s="36">
        <v>4</v>
      </c>
      <c r="B88" s="50" t="s">
        <v>28</v>
      </c>
      <c r="C88" s="308">
        <f t="shared" si="3"/>
        <v>3.6</v>
      </c>
      <c r="D88" s="209">
        <f t="shared" si="3"/>
        <v>3</v>
      </c>
      <c r="E88" s="209">
        <f t="shared" si="3"/>
        <v>1.6</v>
      </c>
      <c r="F88" s="209">
        <f t="shared" si="3"/>
        <v>0.6</v>
      </c>
      <c r="G88" s="209">
        <f t="shared" si="3"/>
        <v>2.2999999999999998</v>
      </c>
      <c r="H88" s="209">
        <f t="shared" si="3"/>
        <v>0.3</v>
      </c>
      <c r="I88" s="209">
        <f t="shared" si="3"/>
        <v>-0.2</v>
      </c>
      <c r="J88" s="209">
        <f t="shared" si="3"/>
        <v>3.6</v>
      </c>
      <c r="K88" s="209">
        <f t="shared" si="3"/>
        <v>2.2000000000000002</v>
      </c>
      <c r="L88" s="209">
        <f t="shared" si="3"/>
        <v>-110.9</v>
      </c>
      <c r="M88" s="209">
        <f t="shared" si="3"/>
        <v>9</v>
      </c>
      <c r="N88" s="209">
        <f t="shared" si="3"/>
        <v>7.2</v>
      </c>
      <c r="O88" s="210">
        <f t="shared" si="3"/>
        <v>0</v>
      </c>
    </row>
    <row r="89" spans="1:15">
      <c r="A89" s="36">
        <v>5</v>
      </c>
      <c r="B89" s="50" t="s">
        <v>29</v>
      </c>
      <c r="C89" s="308">
        <f t="shared" si="3"/>
        <v>4.5</v>
      </c>
      <c r="D89" s="209">
        <f t="shared" si="3"/>
        <v>3.2</v>
      </c>
      <c r="E89" s="209">
        <f t="shared" si="3"/>
        <v>1.3</v>
      </c>
      <c r="F89" s="209">
        <f t="shared" si="3"/>
        <v>1.4</v>
      </c>
      <c r="G89" s="209">
        <f t="shared" si="3"/>
        <v>-3.8</v>
      </c>
      <c r="H89" s="209">
        <f t="shared" si="3"/>
        <v>2.1</v>
      </c>
      <c r="I89" s="209">
        <f t="shared" si="3"/>
        <v>0.1</v>
      </c>
      <c r="J89" s="209">
        <f t="shared" si="3"/>
        <v>4.2</v>
      </c>
      <c r="K89" s="209">
        <f t="shared" si="3"/>
        <v>2.5</v>
      </c>
      <c r="L89" s="209">
        <f t="shared" si="3"/>
        <v>25.7</v>
      </c>
      <c r="M89" s="209">
        <f t="shared" si="3"/>
        <v>9.3000000000000007</v>
      </c>
      <c r="N89" s="209">
        <f t="shared" si="3"/>
        <v>7.5</v>
      </c>
      <c r="O89" s="210">
        <f t="shared" si="3"/>
        <v>0</v>
      </c>
    </row>
    <row r="90" spans="1:15">
      <c r="A90" s="36">
        <v>6</v>
      </c>
      <c r="B90" s="50" t="s">
        <v>30</v>
      </c>
      <c r="C90" s="308">
        <f t="shared" si="3"/>
        <v>4.9000000000000004</v>
      </c>
      <c r="D90" s="209">
        <f t="shared" si="3"/>
        <v>3</v>
      </c>
      <c r="E90" s="209">
        <f t="shared" si="3"/>
        <v>1.2</v>
      </c>
      <c r="F90" s="209">
        <f t="shared" si="3"/>
        <v>3.9</v>
      </c>
      <c r="G90" s="209">
        <f t="shared" si="3"/>
        <v>-0.7</v>
      </c>
      <c r="H90" s="209">
        <f t="shared" si="3"/>
        <v>4.5999999999999996</v>
      </c>
      <c r="I90" s="209">
        <f t="shared" si="3"/>
        <v>0.4</v>
      </c>
      <c r="J90" s="209">
        <f t="shared" si="3"/>
        <v>1.5</v>
      </c>
      <c r="K90" s="209">
        <f t="shared" si="3"/>
        <v>2.9</v>
      </c>
      <c r="L90" s="209">
        <f t="shared" si="3"/>
        <v>24.2</v>
      </c>
      <c r="M90" s="209">
        <f t="shared" si="3"/>
        <v>9.6</v>
      </c>
      <c r="N90" s="209">
        <f t="shared" si="3"/>
        <v>7.9</v>
      </c>
      <c r="O90" s="210">
        <f t="shared" si="3"/>
        <v>0</v>
      </c>
    </row>
    <row r="91" spans="1:15">
      <c r="A91" s="36">
        <v>7</v>
      </c>
      <c r="B91" s="50" t="s">
        <v>31</v>
      </c>
      <c r="C91" s="308">
        <f t="shared" si="3"/>
        <v>4.0999999999999996</v>
      </c>
      <c r="D91" s="209">
        <f t="shared" si="3"/>
        <v>2.7</v>
      </c>
      <c r="E91" s="209">
        <f t="shared" si="3"/>
        <v>1</v>
      </c>
      <c r="F91" s="209">
        <f t="shared" si="3"/>
        <v>2.8</v>
      </c>
      <c r="G91" s="209">
        <f t="shared" si="3"/>
        <v>3.4</v>
      </c>
      <c r="H91" s="209">
        <f t="shared" si="3"/>
        <v>2.7</v>
      </c>
      <c r="I91" s="209">
        <f t="shared" si="3"/>
        <v>0.1</v>
      </c>
      <c r="J91" s="209">
        <f t="shared" si="3"/>
        <v>4.4000000000000004</v>
      </c>
      <c r="K91" s="209">
        <f t="shared" si="3"/>
        <v>2.5</v>
      </c>
      <c r="L91" s="209">
        <f t="shared" si="3"/>
        <v>37.700000000000003</v>
      </c>
      <c r="M91" s="209">
        <f t="shared" si="3"/>
        <v>9.1</v>
      </c>
      <c r="N91" s="209">
        <f t="shared" si="3"/>
        <v>7.5</v>
      </c>
      <c r="O91" s="210">
        <f t="shared" si="3"/>
        <v>0</v>
      </c>
    </row>
    <row r="92" spans="1:15">
      <c r="A92" s="36">
        <v>8</v>
      </c>
      <c r="B92" s="50" t="s">
        <v>32</v>
      </c>
      <c r="C92" s="308">
        <f t="shared" si="3"/>
        <v>1.5</v>
      </c>
      <c r="D92" s="209">
        <f t="shared" si="3"/>
        <v>2.8</v>
      </c>
      <c r="E92" s="209">
        <f t="shared" si="3"/>
        <v>0.4</v>
      </c>
      <c r="F92" s="209">
        <f t="shared" si="3"/>
        <v>-4.3</v>
      </c>
      <c r="G92" s="209">
        <f t="shared" si="3"/>
        <v>2.9</v>
      </c>
      <c r="H92" s="209">
        <f t="shared" si="3"/>
        <v>-4.9000000000000004</v>
      </c>
      <c r="I92" s="209">
        <f t="shared" si="3"/>
        <v>-1.6</v>
      </c>
      <c r="J92" s="209">
        <f t="shared" si="3"/>
        <v>0.1</v>
      </c>
      <c r="K92" s="209">
        <f t="shared" si="3"/>
        <v>0.9</v>
      </c>
      <c r="L92" s="209">
        <f t="shared" si="3"/>
        <v>-6.2</v>
      </c>
      <c r="M92" s="209">
        <f t="shared" si="3"/>
        <v>7.1</v>
      </c>
      <c r="N92" s="209">
        <f t="shared" si="3"/>
        <v>5.8</v>
      </c>
      <c r="O92" s="210">
        <f t="shared" si="3"/>
        <v>0</v>
      </c>
    </row>
    <row r="93" spans="1:15">
      <c r="A93" s="36">
        <v>9</v>
      </c>
      <c r="B93" s="50" t="s">
        <v>33</v>
      </c>
      <c r="C93" s="308">
        <f t="shared" si="3"/>
        <v>4.2</v>
      </c>
      <c r="D93" s="209">
        <f t="shared" si="3"/>
        <v>3.2</v>
      </c>
      <c r="E93" s="209">
        <f t="shared" si="3"/>
        <v>1.2</v>
      </c>
      <c r="F93" s="209">
        <f t="shared" si="3"/>
        <v>3.3</v>
      </c>
      <c r="G93" s="209">
        <f t="shared" si="3"/>
        <v>4.3</v>
      </c>
      <c r="H93" s="209">
        <f t="shared" si="3"/>
        <v>3.1</v>
      </c>
      <c r="I93" s="209">
        <f t="shared" si="3"/>
        <v>0.9</v>
      </c>
      <c r="J93" s="209">
        <f t="shared" si="3"/>
        <v>13.8</v>
      </c>
      <c r="K93" s="209">
        <f t="shared" si="3"/>
        <v>3.3</v>
      </c>
      <c r="L93" s="209">
        <f t="shared" si="3"/>
        <v>-4.4000000000000004</v>
      </c>
      <c r="M93" s="209">
        <f t="shared" si="3"/>
        <v>10.1</v>
      </c>
      <c r="N93" s="209">
        <f t="shared" si="3"/>
        <v>8.3000000000000007</v>
      </c>
      <c r="O93" s="210">
        <f t="shared" si="3"/>
        <v>0</v>
      </c>
    </row>
    <row r="94" spans="1:15">
      <c r="A94" s="40">
        <v>10</v>
      </c>
      <c r="B94" s="51" t="s">
        <v>34</v>
      </c>
      <c r="C94" s="309">
        <f t="shared" si="3"/>
        <v>3.6</v>
      </c>
      <c r="D94" s="212">
        <f t="shared" si="3"/>
        <v>4</v>
      </c>
      <c r="E94" s="212">
        <f t="shared" si="3"/>
        <v>1.9</v>
      </c>
      <c r="F94" s="212">
        <f t="shared" si="3"/>
        <v>0.6</v>
      </c>
      <c r="G94" s="212">
        <f t="shared" si="3"/>
        <v>-1.2</v>
      </c>
      <c r="H94" s="212">
        <f t="shared" si="3"/>
        <v>0.8</v>
      </c>
      <c r="I94" s="212">
        <f t="shared" si="3"/>
        <v>0.5</v>
      </c>
      <c r="J94" s="212">
        <f t="shared" si="3"/>
        <v>-1</v>
      </c>
      <c r="K94" s="212">
        <f t="shared" si="3"/>
        <v>2.8</v>
      </c>
      <c r="L94" s="212">
        <f t="shared" si="3"/>
        <v>-3.6</v>
      </c>
      <c r="M94" s="212">
        <f t="shared" si="3"/>
        <v>9.5</v>
      </c>
      <c r="N94" s="212">
        <f t="shared" si="3"/>
        <v>7.8</v>
      </c>
      <c r="O94" s="213">
        <f t="shared" si="3"/>
        <v>0</v>
      </c>
    </row>
    <row r="188" spans="1:256">
      <c r="A188" s="214">
        <v>2020</v>
      </c>
      <c r="B188" s="214">
        <v>2020</v>
      </c>
      <c r="C188" s="214">
        <v>2020</v>
      </c>
      <c r="D188" s="214">
        <v>2020</v>
      </c>
      <c r="E188" s="214">
        <v>2020</v>
      </c>
      <c r="F188" s="214">
        <v>2020</v>
      </c>
      <c r="G188" s="214">
        <v>2020</v>
      </c>
      <c r="H188" s="214">
        <v>2020</v>
      </c>
      <c r="I188" s="214">
        <v>2020</v>
      </c>
      <c r="J188" s="214">
        <v>2020</v>
      </c>
      <c r="K188" s="214">
        <v>2020</v>
      </c>
      <c r="L188" s="214">
        <v>2020</v>
      </c>
      <c r="M188" s="214">
        <v>2020</v>
      </c>
      <c r="N188" s="214">
        <v>2020</v>
      </c>
      <c r="O188" s="214">
        <v>2020</v>
      </c>
      <c r="P188" s="214">
        <v>2020</v>
      </c>
      <c r="Q188" s="214">
        <v>2020</v>
      </c>
      <c r="R188" s="214">
        <v>2020</v>
      </c>
      <c r="S188" s="214">
        <v>2020</v>
      </c>
      <c r="T188" s="214">
        <v>2020</v>
      </c>
      <c r="U188" s="214">
        <v>2020</v>
      </c>
      <c r="V188" s="214">
        <v>2020</v>
      </c>
      <c r="W188" s="214">
        <v>2020</v>
      </c>
      <c r="X188" s="214">
        <v>2020</v>
      </c>
      <c r="Y188" s="214">
        <v>2020</v>
      </c>
      <c r="Z188" s="214">
        <v>2020</v>
      </c>
      <c r="AA188" s="214">
        <v>2020</v>
      </c>
      <c r="AB188" s="214">
        <v>2020</v>
      </c>
      <c r="AC188" s="214">
        <v>2020</v>
      </c>
      <c r="AD188" s="214">
        <v>2020</v>
      </c>
      <c r="AE188" s="214">
        <v>2020</v>
      </c>
      <c r="AF188" s="214">
        <v>2020</v>
      </c>
      <c r="AG188" s="214">
        <v>2020</v>
      </c>
      <c r="AH188" s="214">
        <v>2020</v>
      </c>
      <c r="AI188" s="214">
        <v>2020</v>
      </c>
      <c r="AJ188" s="214">
        <v>2020</v>
      </c>
      <c r="AK188" s="214">
        <v>2020</v>
      </c>
      <c r="AL188" s="214">
        <v>2020</v>
      </c>
      <c r="AM188" s="214">
        <v>2020</v>
      </c>
      <c r="AN188" s="214">
        <v>2020</v>
      </c>
      <c r="AO188" s="214">
        <v>2020</v>
      </c>
      <c r="AP188" s="214">
        <v>2020</v>
      </c>
      <c r="AQ188" s="214">
        <v>2020</v>
      </c>
      <c r="AR188" s="214">
        <v>2020</v>
      </c>
      <c r="AS188" s="214">
        <v>2020</v>
      </c>
      <c r="AT188" s="214">
        <v>2020</v>
      </c>
      <c r="AU188" s="214">
        <v>2020</v>
      </c>
      <c r="AV188" s="214">
        <v>2020</v>
      </c>
      <c r="AW188" s="214">
        <v>2020</v>
      </c>
      <c r="AX188" s="214">
        <v>2020</v>
      </c>
      <c r="AY188" s="214">
        <v>2020</v>
      </c>
      <c r="AZ188" s="214">
        <v>2020</v>
      </c>
      <c r="BA188" s="214">
        <v>2020</v>
      </c>
      <c r="BB188" s="214">
        <v>2020</v>
      </c>
      <c r="BC188" s="214">
        <v>2020</v>
      </c>
      <c r="BD188" s="214">
        <v>2020</v>
      </c>
      <c r="BE188" s="214">
        <v>2020</v>
      </c>
      <c r="BF188" s="214">
        <v>2020</v>
      </c>
      <c r="BG188" s="214">
        <v>2020</v>
      </c>
      <c r="BH188" s="214">
        <v>2020</v>
      </c>
      <c r="BI188" s="214">
        <v>2020</v>
      </c>
      <c r="BJ188" s="214">
        <v>2020</v>
      </c>
      <c r="BK188" s="214">
        <v>2020</v>
      </c>
      <c r="BL188" s="214">
        <v>2020</v>
      </c>
      <c r="BM188" s="214">
        <v>2020</v>
      </c>
      <c r="BN188" s="214">
        <v>2020</v>
      </c>
      <c r="BO188" s="214">
        <v>2020</v>
      </c>
      <c r="BP188" s="214">
        <v>2020</v>
      </c>
      <c r="BQ188" s="214">
        <v>2020</v>
      </c>
      <c r="BR188" s="214">
        <v>2020</v>
      </c>
      <c r="BS188" s="214">
        <v>2020</v>
      </c>
      <c r="BT188" s="214">
        <v>2020</v>
      </c>
      <c r="BU188" s="214">
        <v>2020</v>
      </c>
      <c r="BV188" s="214">
        <v>2020</v>
      </c>
      <c r="BW188" s="214">
        <v>2020</v>
      </c>
      <c r="BX188" s="214">
        <v>2020</v>
      </c>
      <c r="BY188" s="214">
        <v>2020</v>
      </c>
      <c r="BZ188" s="214">
        <v>2020</v>
      </c>
      <c r="CA188" s="214">
        <v>2020</v>
      </c>
      <c r="CB188" s="214">
        <v>2020</v>
      </c>
      <c r="CC188" s="214">
        <v>2020</v>
      </c>
      <c r="CD188" s="214">
        <v>2020</v>
      </c>
      <c r="CE188" s="214">
        <v>2020</v>
      </c>
      <c r="CF188" s="214">
        <v>2020</v>
      </c>
      <c r="CG188" s="214">
        <v>2020</v>
      </c>
      <c r="CH188" s="214">
        <v>2020</v>
      </c>
      <c r="CI188" s="214">
        <v>2020</v>
      </c>
      <c r="CJ188" s="214">
        <v>2020</v>
      </c>
      <c r="CK188" s="214">
        <v>2020</v>
      </c>
      <c r="CL188" s="214">
        <v>2020</v>
      </c>
      <c r="CM188" s="214">
        <v>2020</v>
      </c>
      <c r="CN188" s="214">
        <v>2020</v>
      </c>
      <c r="CO188" s="214">
        <v>2020</v>
      </c>
      <c r="CP188" s="214">
        <v>2020</v>
      </c>
      <c r="CQ188" s="214">
        <v>2020</v>
      </c>
      <c r="CR188" s="214">
        <v>2020</v>
      </c>
      <c r="CS188" s="214">
        <v>2020</v>
      </c>
      <c r="CT188" s="214">
        <v>2020</v>
      </c>
      <c r="CU188" s="214">
        <v>2020</v>
      </c>
      <c r="CV188" s="214">
        <v>2020</v>
      </c>
      <c r="CW188" s="214">
        <v>2020</v>
      </c>
      <c r="CX188" s="214">
        <v>2020</v>
      </c>
      <c r="CY188" s="214">
        <v>2020</v>
      </c>
      <c r="CZ188" s="214">
        <v>2020</v>
      </c>
      <c r="DA188" s="214">
        <v>2020</v>
      </c>
      <c r="DB188" s="214">
        <v>2020</v>
      </c>
      <c r="DC188" s="214">
        <v>2020</v>
      </c>
      <c r="DD188" s="214">
        <v>2020</v>
      </c>
      <c r="DE188" s="214">
        <v>2020</v>
      </c>
      <c r="DF188" s="214">
        <v>2020</v>
      </c>
      <c r="DG188" s="214">
        <v>2020</v>
      </c>
      <c r="DH188" s="214">
        <v>2020</v>
      </c>
      <c r="DI188" s="214">
        <v>2020</v>
      </c>
      <c r="DJ188" s="214">
        <v>2020</v>
      </c>
      <c r="DK188" s="214">
        <v>2020</v>
      </c>
      <c r="DL188" s="214">
        <v>2020</v>
      </c>
      <c r="DM188" s="214">
        <v>2020</v>
      </c>
      <c r="DN188" s="214">
        <v>2020</v>
      </c>
      <c r="DO188" s="214">
        <v>2020</v>
      </c>
      <c r="DP188" s="214">
        <v>2020</v>
      </c>
      <c r="DQ188" s="214">
        <v>2020</v>
      </c>
      <c r="DR188" s="214">
        <v>2020</v>
      </c>
      <c r="DS188" s="214">
        <v>2020</v>
      </c>
      <c r="DT188" s="214">
        <v>2020</v>
      </c>
      <c r="DU188" s="214">
        <v>2020</v>
      </c>
      <c r="DV188" s="214">
        <v>2020</v>
      </c>
      <c r="DW188" s="214">
        <v>2020</v>
      </c>
      <c r="DX188" s="214">
        <v>2020</v>
      </c>
      <c r="DY188" s="214">
        <v>2020</v>
      </c>
      <c r="DZ188" s="214">
        <v>2020</v>
      </c>
      <c r="EA188" s="214">
        <v>2020</v>
      </c>
      <c r="EB188" s="214">
        <v>2020</v>
      </c>
      <c r="EC188" s="214">
        <v>2020</v>
      </c>
      <c r="ED188" s="214">
        <v>2020</v>
      </c>
      <c r="EE188" s="214">
        <v>2020</v>
      </c>
      <c r="EF188" s="214">
        <v>2020</v>
      </c>
      <c r="EG188" s="214">
        <v>2020</v>
      </c>
      <c r="EH188" s="214">
        <v>2020</v>
      </c>
      <c r="EI188" s="214">
        <v>2020</v>
      </c>
      <c r="EJ188" s="214">
        <v>2020</v>
      </c>
      <c r="EK188" s="214">
        <v>2020</v>
      </c>
      <c r="EL188" s="214">
        <v>2020</v>
      </c>
      <c r="EM188" s="214">
        <v>2020</v>
      </c>
      <c r="EN188" s="214">
        <v>2020</v>
      </c>
      <c r="EO188" s="214">
        <v>2020</v>
      </c>
      <c r="EP188" s="214">
        <v>2020</v>
      </c>
      <c r="EQ188" s="214">
        <v>2020</v>
      </c>
      <c r="ER188" s="214">
        <v>2020</v>
      </c>
      <c r="ES188" s="214">
        <v>2020</v>
      </c>
      <c r="ET188" s="214">
        <v>2020</v>
      </c>
      <c r="EU188" s="214">
        <v>2020</v>
      </c>
      <c r="EV188" s="214">
        <v>2020</v>
      </c>
      <c r="EW188" s="214">
        <v>2020</v>
      </c>
      <c r="EX188" s="214">
        <v>2020</v>
      </c>
      <c r="EY188" s="214">
        <v>2020</v>
      </c>
      <c r="EZ188" s="214">
        <v>2020</v>
      </c>
      <c r="FA188" s="214">
        <v>2020</v>
      </c>
      <c r="FB188" s="214">
        <v>2020</v>
      </c>
      <c r="FC188" s="214">
        <v>2020</v>
      </c>
      <c r="FD188" s="214">
        <v>2020</v>
      </c>
      <c r="FE188" s="214">
        <v>2020</v>
      </c>
      <c r="FF188" s="214">
        <v>2020</v>
      </c>
      <c r="FG188" s="214">
        <v>2020</v>
      </c>
      <c r="FH188" s="214">
        <v>2020</v>
      </c>
      <c r="FI188" s="214">
        <v>2020</v>
      </c>
      <c r="FJ188" s="214">
        <v>2020</v>
      </c>
      <c r="FK188" s="214">
        <v>2020</v>
      </c>
      <c r="FL188" s="214">
        <v>2020</v>
      </c>
      <c r="FM188" s="214">
        <v>2020</v>
      </c>
      <c r="FN188" s="214">
        <v>2020</v>
      </c>
      <c r="FO188" s="214">
        <v>2020</v>
      </c>
      <c r="FP188" s="214">
        <v>2020</v>
      </c>
      <c r="FQ188" s="214">
        <v>2020</v>
      </c>
      <c r="FR188" s="214">
        <v>2020</v>
      </c>
      <c r="FS188" s="214">
        <v>2020</v>
      </c>
      <c r="FT188" s="214">
        <v>2020</v>
      </c>
      <c r="FU188" s="214">
        <v>2020</v>
      </c>
      <c r="FV188" s="214">
        <v>2020</v>
      </c>
      <c r="FW188" s="214">
        <v>2020</v>
      </c>
      <c r="FX188" s="214">
        <v>2020</v>
      </c>
      <c r="FY188" s="214">
        <v>2020</v>
      </c>
      <c r="FZ188" s="214">
        <v>2020</v>
      </c>
      <c r="GA188" s="214">
        <v>2020</v>
      </c>
      <c r="GB188" s="214">
        <v>2020</v>
      </c>
      <c r="GC188" s="214">
        <v>2020</v>
      </c>
      <c r="GD188" s="214">
        <v>2020</v>
      </c>
      <c r="GE188" s="214">
        <v>2020</v>
      </c>
      <c r="GF188" s="214">
        <v>2020</v>
      </c>
      <c r="GG188" s="214">
        <v>2020</v>
      </c>
      <c r="GH188" s="214">
        <v>2020</v>
      </c>
      <c r="GI188" s="214">
        <v>2020</v>
      </c>
      <c r="GJ188" s="214">
        <v>2020</v>
      </c>
      <c r="GK188" s="214">
        <v>2020</v>
      </c>
      <c r="GL188" s="214">
        <v>2020</v>
      </c>
      <c r="GM188" s="214">
        <v>2020</v>
      </c>
      <c r="GN188" s="214">
        <v>2020</v>
      </c>
      <c r="GO188" s="214">
        <v>2020</v>
      </c>
      <c r="GP188" s="214">
        <v>2020</v>
      </c>
      <c r="GQ188" s="214">
        <v>2020</v>
      </c>
      <c r="GR188" s="214">
        <v>2020</v>
      </c>
      <c r="GS188" s="214">
        <v>2020</v>
      </c>
      <c r="GT188" s="214">
        <v>2020</v>
      </c>
      <c r="GU188" s="214">
        <v>2020</v>
      </c>
      <c r="GV188" s="214">
        <v>2020</v>
      </c>
      <c r="GW188" s="214">
        <v>2020</v>
      </c>
      <c r="GX188" s="214">
        <v>2020</v>
      </c>
      <c r="GY188" s="214">
        <v>2020</v>
      </c>
      <c r="GZ188" s="214">
        <v>2020</v>
      </c>
      <c r="HA188" s="214">
        <v>2020</v>
      </c>
      <c r="HB188" s="214">
        <v>2020</v>
      </c>
      <c r="HC188" s="214">
        <v>2020</v>
      </c>
      <c r="HD188" s="214">
        <v>2020</v>
      </c>
      <c r="HE188" s="214">
        <v>2020</v>
      </c>
      <c r="HF188" s="214">
        <v>2020</v>
      </c>
      <c r="HG188" s="214">
        <v>2020</v>
      </c>
      <c r="HH188" s="214">
        <v>2020</v>
      </c>
      <c r="HI188" s="214">
        <v>2020</v>
      </c>
      <c r="HJ188" s="214">
        <v>2020</v>
      </c>
      <c r="HK188" s="214">
        <v>2020</v>
      </c>
      <c r="HL188" s="214">
        <v>2020</v>
      </c>
      <c r="HM188" s="214">
        <v>2020</v>
      </c>
      <c r="HN188" s="214">
        <v>2020</v>
      </c>
      <c r="HO188" s="214">
        <v>2020</v>
      </c>
      <c r="HP188" s="214">
        <v>2020</v>
      </c>
      <c r="HQ188" s="214">
        <v>2020</v>
      </c>
      <c r="HR188" s="214">
        <v>2020</v>
      </c>
      <c r="HS188" s="214">
        <v>2020</v>
      </c>
      <c r="HT188" s="214">
        <v>2020</v>
      </c>
      <c r="HU188" s="214">
        <v>2020</v>
      </c>
      <c r="HV188" s="214">
        <v>2020</v>
      </c>
      <c r="HW188" s="214">
        <v>2020</v>
      </c>
      <c r="HX188" s="214">
        <v>2020</v>
      </c>
      <c r="HY188" s="214">
        <v>2020</v>
      </c>
      <c r="HZ188" s="214">
        <v>2020</v>
      </c>
      <c r="IA188" s="214">
        <v>2020</v>
      </c>
      <c r="IB188" s="214">
        <v>2020</v>
      </c>
      <c r="IC188" s="214">
        <v>2020</v>
      </c>
      <c r="ID188" s="214">
        <v>2020</v>
      </c>
      <c r="IE188" s="214">
        <v>2020</v>
      </c>
      <c r="IF188" s="214">
        <v>2020</v>
      </c>
      <c r="IG188" s="214">
        <v>2020</v>
      </c>
      <c r="IH188" s="214">
        <v>2020</v>
      </c>
      <c r="II188" s="214">
        <v>2020</v>
      </c>
      <c r="IJ188" s="214">
        <v>2020</v>
      </c>
      <c r="IK188" s="214">
        <v>2020</v>
      </c>
      <c r="IL188" s="214">
        <v>2020</v>
      </c>
      <c r="IM188" s="214">
        <v>2020</v>
      </c>
      <c r="IN188" s="214">
        <v>2020</v>
      </c>
      <c r="IO188" s="214">
        <v>2020</v>
      </c>
      <c r="IP188" s="214">
        <v>2020</v>
      </c>
      <c r="IQ188" s="214">
        <v>2020</v>
      </c>
      <c r="IR188" s="214">
        <v>2020</v>
      </c>
      <c r="IS188" s="214">
        <v>2020</v>
      </c>
      <c r="IT188" s="214">
        <v>2020</v>
      </c>
      <c r="IU188" s="214">
        <v>2020</v>
      </c>
      <c r="IV188" s="214">
        <v>2020</v>
      </c>
    </row>
    <row r="189" spans="1:256">
      <c r="A189" s="215" t="s">
        <v>222</v>
      </c>
      <c r="B189" s="215" t="s">
        <v>222</v>
      </c>
      <c r="C189" s="215" t="s">
        <v>222</v>
      </c>
      <c r="D189" s="215" t="s">
        <v>222</v>
      </c>
      <c r="E189" s="215" t="s">
        <v>222</v>
      </c>
      <c r="F189" s="215" t="s">
        <v>222</v>
      </c>
      <c r="G189" s="215" t="s">
        <v>222</v>
      </c>
      <c r="H189" s="215" t="s">
        <v>222</v>
      </c>
      <c r="I189" s="215" t="s">
        <v>222</v>
      </c>
      <c r="J189" s="215" t="s">
        <v>222</v>
      </c>
      <c r="K189" s="215" t="s">
        <v>222</v>
      </c>
      <c r="L189" s="215" t="s">
        <v>222</v>
      </c>
      <c r="M189" s="215" t="s">
        <v>222</v>
      </c>
      <c r="N189" s="215" t="s">
        <v>222</v>
      </c>
      <c r="O189" s="215" t="s">
        <v>222</v>
      </c>
      <c r="P189" s="215" t="s">
        <v>222</v>
      </c>
      <c r="Q189" s="215" t="s">
        <v>222</v>
      </c>
      <c r="R189" s="215" t="s">
        <v>222</v>
      </c>
      <c r="S189" s="215" t="s">
        <v>222</v>
      </c>
      <c r="T189" s="215" t="s">
        <v>222</v>
      </c>
      <c r="U189" s="215" t="s">
        <v>222</v>
      </c>
      <c r="V189" s="215" t="s">
        <v>222</v>
      </c>
      <c r="W189" s="215" t="s">
        <v>222</v>
      </c>
      <c r="X189" s="215" t="s">
        <v>222</v>
      </c>
      <c r="Y189" s="215" t="s">
        <v>222</v>
      </c>
      <c r="Z189" s="215" t="s">
        <v>222</v>
      </c>
      <c r="AA189" s="215" t="s">
        <v>222</v>
      </c>
      <c r="AB189" s="215" t="s">
        <v>222</v>
      </c>
      <c r="AC189" s="215" t="s">
        <v>222</v>
      </c>
      <c r="AD189" s="215" t="s">
        <v>222</v>
      </c>
      <c r="AE189" s="215" t="s">
        <v>222</v>
      </c>
      <c r="AF189" s="215" t="s">
        <v>222</v>
      </c>
      <c r="AG189" s="215" t="s">
        <v>222</v>
      </c>
      <c r="AH189" s="215" t="s">
        <v>222</v>
      </c>
      <c r="AI189" s="215" t="s">
        <v>222</v>
      </c>
      <c r="AJ189" s="215" t="s">
        <v>222</v>
      </c>
      <c r="AK189" s="215" t="s">
        <v>222</v>
      </c>
      <c r="AL189" s="215" t="s">
        <v>222</v>
      </c>
      <c r="AM189" s="215" t="s">
        <v>222</v>
      </c>
      <c r="AN189" s="215" t="s">
        <v>222</v>
      </c>
      <c r="AO189" s="215" t="s">
        <v>222</v>
      </c>
      <c r="AP189" s="215" t="s">
        <v>222</v>
      </c>
      <c r="AQ189" s="215" t="s">
        <v>222</v>
      </c>
      <c r="AR189" s="215" t="s">
        <v>222</v>
      </c>
      <c r="AS189" s="215" t="s">
        <v>222</v>
      </c>
      <c r="AT189" s="215" t="s">
        <v>222</v>
      </c>
      <c r="AU189" s="215" t="s">
        <v>222</v>
      </c>
      <c r="AV189" s="215" t="s">
        <v>222</v>
      </c>
      <c r="AW189" s="215" t="s">
        <v>222</v>
      </c>
      <c r="AX189" s="215" t="s">
        <v>222</v>
      </c>
      <c r="AY189" s="215" t="s">
        <v>222</v>
      </c>
      <c r="AZ189" s="215" t="s">
        <v>222</v>
      </c>
      <c r="BA189" s="215" t="s">
        <v>222</v>
      </c>
      <c r="BB189" s="215" t="s">
        <v>222</v>
      </c>
      <c r="BC189" s="215" t="s">
        <v>222</v>
      </c>
      <c r="BD189" s="215" t="s">
        <v>222</v>
      </c>
      <c r="BE189" s="215" t="s">
        <v>222</v>
      </c>
      <c r="BF189" s="215" t="s">
        <v>222</v>
      </c>
      <c r="BG189" s="215" t="s">
        <v>222</v>
      </c>
      <c r="BH189" s="215" t="s">
        <v>222</v>
      </c>
      <c r="BI189" s="215" t="s">
        <v>222</v>
      </c>
      <c r="BJ189" s="215" t="s">
        <v>222</v>
      </c>
      <c r="BK189" s="215" t="s">
        <v>222</v>
      </c>
      <c r="BL189" s="215" t="s">
        <v>222</v>
      </c>
      <c r="BM189" s="215" t="s">
        <v>222</v>
      </c>
      <c r="BN189" s="215" t="s">
        <v>222</v>
      </c>
      <c r="BO189" s="215" t="s">
        <v>222</v>
      </c>
      <c r="BP189" s="215" t="s">
        <v>222</v>
      </c>
      <c r="BQ189" s="215" t="s">
        <v>222</v>
      </c>
      <c r="BR189" s="215" t="s">
        <v>222</v>
      </c>
      <c r="BS189" s="215" t="s">
        <v>222</v>
      </c>
      <c r="BT189" s="215" t="s">
        <v>222</v>
      </c>
      <c r="BU189" s="215" t="s">
        <v>222</v>
      </c>
      <c r="BV189" s="215" t="s">
        <v>222</v>
      </c>
      <c r="BW189" s="215" t="s">
        <v>222</v>
      </c>
      <c r="BX189" s="215" t="s">
        <v>222</v>
      </c>
      <c r="BY189" s="215" t="s">
        <v>222</v>
      </c>
      <c r="BZ189" s="215" t="s">
        <v>222</v>
      </c>
      <c r="CA189" s="215" t="s">
        <v>222</v>
      </c>
      <c r="CB189" s="215" t="s">
        <v>222</v>
      </c>
      <c r="CC189" s="215" t="s">
        <v>222</v>
      </c>
      <c r="CD189" s="215" t="s">
        <v>222</v>
      </c>
      <c r="CE189" s="215" t="s">
        <v>222</v>
      </c>
      <c r="CF189" s="215" t="s">
        <v>222</v>
      </c>
      <c r="CG189" s="215" t="s">
        <v>222</v>
      </c>
      <c r="CH189" s="215" t="s">
        <v>222</v>
      </c>
      <c r="CI189" s="215" t="s">
        <v>222</v>
      </c>
      <c r="CJ189" s="215" t="s">
        <v>222</v>
      </c>
      <c r="CK189" s="215" t="s">
        <v>222</v>
      </c>
      <c r="CL189" s="215" t="s">
        <v>222</v>
      </c>
      <c r="CM189" s="215" t="s">
        <v>222</v>
      </c>
      <c r="CN189" s="215" t="s">
        <v>222</v>
      </c>
      <c r="CO189" s="215" t="s">
        <v>222</v>
      </c>
      <c r="CP189" s="215" t="s">
        <v>222</v>
      </c>
      <c r="CQ189" s="215" t="s">
        <v>222</v>
      </c>
      <c r="CR189" s="215" t="s">
        <v>222</v>
      </c>
      <c r="CS189" s="215" t="s">
        <v>222</v>
      </c>
      <c r="CT189" s="215" t="s">
        <v>222</v>
      </c>
      <c r="CU189" s="215" t="s">
        <v>222</v>
      </c>
      <c r="CV189" s="215" t="s">
        <v>222</v>
      </c>
      <c r="CW189" s="215" t="s">
        <v>222</v>
      </c>
      <c r="CX189" s="215" t="s">
        <v>222</v>
      </c>
      <c r="CY189" s="215" t="s">
        <v>222</v>
      </c>
      <c r="CZ189" s="215" t="s">
        <v>222</v>
      </c>
      <c r="DA189" s="215" t="s">
        <v>222</v>
      </c>
      <c r="DB189" s="215" t="s">
        <v>222</v>
      </c>
      <c r="DC189" s="215" t="s">
        <v>222</v>
      </c>
      <c r="DD189" s="215" t="s">
        <v>222</v>
      </c>
      <c r="DE189" s="215" t="s">
        <v>222</v>
      </c>
      <c r="DF189" s="215" t="s">
        <v>222</v>
      </c>
      <c r="DG189" s="215" t="s">
        <v>222</v>
      </c>
      <c r="DH189" s="215" t="s">
        <v>222</v>
      </c>
      <c r="DI189" s="215" t="s">
        <v>222</v>
      </c>
      <c r="DJ189" s="215" t="s">
        <v>222</v>
      </c>
      <c r="DK189" s="215" t="s">
        <v>222</v>
      </c>
      <c r="DL189" s="215" t="s">
        <v>222</v>
      </c>
      <c r="DM189" s="215" t="s">
        <v>222</v>
      </c>
      <c r="DN189" s="215" t="s">
        <v>222</v>
      </c>
      <c r="DO189" s="215" t="s">
        <v>222</v>
      </c>
      <c r="DP189" s="215" t="s">
        <v>222</v>
      </c>
      <c r="DQ189" s="215" t="s">
        <v>222</v>
      </c>
      <c r="DR189" s="215" t="s">
        <v>222</v>
      </c>
      <c r="DS189" s="215" t="s">
        <v>222</v>
      </c>
      <c r="DT189" s="215" t="s">
        <v>222</v>
      </c>
      <c r="DU189" s="215" t="s">
        <v>222</v>
      </c>
      <c r="DV189" s="215" t="s">
        <v>222</v>
      </c>
      <c r="DW189" s="215" t="s">
        <v>222</v>
      </c>
      <c r="DX189" s="215" t="s">
        <v>222</v>
      </c>
      <c r="DY189" s="215" t="s">
        <v>222</v>
      </c>
      <c r="DZ189" s="215" t="s">
        <v>222</v>
      </c>
      <c r="EA189" s="215" t="s">
        <v>222</v>
      </c>
      <c r="EB189" s="215" t="s">
        <v>222</v>
      </c>
      <c r="EC189" s="215" t="s">
        <v>222</v>
      </c>
      <c r="ED189" s="215" t="s">
        <v>222</v>
      </c>
      <c r="EE189" s="215" t="s">
        <v>222</v>
      </c>
      <c r="EF189" s="215" t="s">
        <v>222</v>
      </c>
      <c r="EG189" s="215" t="s">
        <v>222</v>
      </c>
      <c r="EH189" s="215" t="s">
        <v>222</v>
      </c>
      <c r="EI189" s="215" t="s">
        <v>222</v>
      </c>
      <c r="EJ189" s="215" t="s">
        <v>222</v>
      </c>
      <c r="EK189" s="215" t="s">
        <v>222</v>
      </c>
      <c r="EL189" s="215" t="s">
        <v>222</v>
      </c>
      <c r="EM189" s="215" t="s">
        <v>222</v>
      </c>
      <c r="EN189" s="215" t="s">
        <v>222</v>
      </c>
      <c r="EO189" s="215" t="s">
        <v>222</v>
      </c>
      <c r="EP189" s="215" t="s">
        <v>222</v>
      </c>
      <c r="EQ189" s="215" t="s">
        <v>222</v>
      </c>
      <c r="ER189" s="215" t="s">
        <v>222</v>
      </c>
      <c r="ES189" s="215" t="s">
        <v>222</v>
      </c>
      <c r="ET189" s="215" t="s">
        <v>222</v>
      </c>
      <c r="EU189" s="215" t="s">
        <v>222</v>
      </c>
      <c r="EV189" s="215" t="s">
        <v>222</v>
      </c>
      <c r="EW189" s="215" t="s">
        <v>222</v>
      </c>
      <c r="EX189" s="215" t="s">
        <v>222</v>
      </c>
      <c r="EY189" s="215" t="s">
        <v>222</v>
      </c>
      <c r="EZ189" s="215" t="s">
        <v>222</v>
      </c>
      <c r="FA189" s="215" t="s">
        <v>222</v>
      </c>
      <c r="FB189" s="215" t="s">
        <v>222</v>
      </c>
      <c r="FC189" s="215" t="s">
        <v>222</v>
      </c>
      <c r="FD189" s="215" t="s">
        <v>222</v>
      </c>
      <c r="FE189" s="215" t="s">
        <v>222</v>
      </c>
      <c r="FF189" s="215" t="s">
        <v>222</v>
      </c>
      <c r="FG189" s="215" t="s">
        <v>222</v>
      </c>
      <c r="FH189" s="215" t="s">
        <v>222</v>
      </c>
      <c r="FI189" s="215" t="s">
        <v>222</v>
      </c>
      <c r="FJ189" s="215" t="s">
        <v>222</v>
      </c>
      <c r="FK189" s="215" t="s">
        <v>222</v>
      </c>
      <c r="FL189" s="215" t="s">
        <v>222</v>
      </c>
      <c r="FM189" s="215" t="s">
        <v>222</v>
      </c>
      <c r="FN189" s="215" t="s">
        <v>222</v>
      </c>
      <c r="FO189" s="215" t="s">
        <v>222</v>
      </c>
      <c r="FP189" s="215" t="s">
        <v>222</v>
      </c>
      <c r="FQ189" s="215" t="s">
        <v>222</v>
      </c>
      <c r="FR189" s="215" t="s">
        <v>222</v>
      </c>
      <c r="FS189" s="215" t="s">
        <v>222</v>
      </c>
      <c r="FT189" s="215" t="s">
        <v>222</v>
      </c>
      <c r="FU189" s="215" t="s">
        <v>222</v>
      </c>
      <c r="FV189" s="215" t="s">
        <v>222</v>
      </c>
      <c r="FW189" s="215" t="s">
        <v>222</v>
      </c>
      <c r="FX189" s="215" t="s">
        <v>222</v>
      </c>
      <c r="FY189" s="215" t="s">
        <v>222</v>
      </c>
      <c r="FZ189" s="215" t="s">
        <v>222</v>
      </c>
      <c r="GA189" s="215" t="s">
        <v>222</v>
      </c>
      <c r="GB189" s="215" t="s">
        <v>222</v>
      </c>
      <c r="GC189" s="215" t="s">
        <v>222</v>
      </c>
      <c r="GD189" s="215" t="s">
        <v>222</v>
      </c>
      <c r="GE189" s="215" t="s">
        <v>222</v>
      </c>
      <c r="GF189" s="215" t="s">
        <v>222</v>
      </c>
      <c r="GG189" s="215" t="s">
        <v>222</v>
      </c>
      <c r="GH189" s="215" t="s">
        <v>222</v>
      </c>
      <c r="GI189" s="215" t="s">
        <v>222</v>
      </c>
      <c r="GJ189" s="215" t="s">
        <v>222</v>
      </c>
      <c r="GK189" s="215" t="s">
        <v>222</v>
      </c>
      <c r="GL189" s="215" t="s">
        <v>222</v>
      </c>
      <c r="GM189" s="215" t="s">
        <v>222</v>
      </c>
      <c r="GN189" s="215" t="s">
        <v>222</v>
      </c>
      <c r="GO189" s="215" t="s">
        <v>222</v>
      </c>
      <c r="GP189" s="215" t="s">
        <v>222</v>
      </c>
      <c r="GQ189" s="215" t="s">
        <v>222</v>
      </c>
      <c r="GR189" s="215" t="s">
        <v>222</v>
      </c>
      <c r="GS189" s="215" t="s">
        <v>222</v>
      </c>
      <c r="GT189" s="215" t="s">
        <v>222</v>
      </c>
      <c r="GU189" s="215" t="s">
        <v>222</v>
      </c>
      <c r="GV189" s="215" t="s">
        <v>222</v>
      </c>
      <c r="GW189" s="215" t="s">
        <v>222</v>
      </c>
      <c r="GX189" s="215" t="s">
        <v>222</v>
      </c>
      <c r="GY189" s="215" t="s">
        <v>222</v>
      </c>
      <c r="GZ189" s="215" t="s">
        <v>222</v>
      </c>
      <c r="HA189" s="215" t="s">
        <v>222</v>
      </c>
      <c r="HB189" s="215" t="s">
        <v>222</v>
      </c>
      <c r="HC189" s="215" t="s">
        <v>222</v>
      </c>
      <c r="HD189" s="215" t="s">
        <v>222</v>
      </c>
      <c r="HE189" s="215" t="s">
        <v>222</v>
      </c>
      <c r="HF189" s="215" t="s">
        <v>222</v>
      </c>
      <c r="HG189" s="215" t="s">
        <v>222</v>
      </c>
      <c r="HH189" s="215" t="s">
        <v>222</v>
      </c>
      <c r="HI189" s="215" t="s">
        <v>222</v>
      </c>
      <c r="HJ189" s="215" t="s">
        <v>222</v>
      </c>
      <c r="HK189" s="215" t="s">
        <v>222</v>
      </c>
      <c r="HL189" s="215" t="s">
        <v>222</v>
      </c>
      <c r="HM189" s="215" t="s">
        <v>222</v>
      </c>
      <c r="HN189" s="215" t="s">
        <v>222</v>
      </c>
      <c r="HO189" s="215" t="s">
        <v>222</v>
      </c>
      <c r="HP189" s="215" t="s">
        <v>222</v>
      </c>
      <c r="HQ189" s="215" t="s">
        <v>222</v>
      </c>
      <c r="HR189" s="215" t="s">
        <v>222</v>
      </c>
      <c r="HS189" s="215" t="s">
        <v>222</v>
      </c>
      <c r="HT189" s="215" t="s">
        <v>222</v>
      </c>
      <c r="HU189" s="215" t="s">
        <v>222</v>
      </c>
      <c r="HV189" s="215" t="s">
        <v>222</v>
      </c>
      <c r="HW189" s="215" t="s">
        <v>222</v>
      </c>
      <c r="HX189" s="215" t="s">
        <v>222</v>
      </c>
      <c r="HY189" s="215" t="s">
        <v>222</v>
      </c>
      <c r="HZ189" s="215" t="s">
        <v>222</v>
      </c>
      <c r="IA189" s="215" t="s">
        <v>222</v>
      </c>
      <c r="IB189" s="215" t="s">
        <v>222</v>
      </c>
      <c r="IC189" s="215" t="s">
        <v>222</v>
      </c>
      <c r="ID189" s="215" t="s">
        <v>222</v>
      </c>
      <c r="IE189" s="215" t="s">
        <v>222</v>
      </c>
      <c r="IF189" s="215" t="s">
        <v>222</v>
      </c>
      <c r="IG189" s="215" t="s">
        <v>222</v>
      </c>
      <c r="IH189" s="215" t="s">
        <v>222</v>
      </c>
      <c r="II189" s="215" t="s">
        <v>222</v>
      </c>
      <c r="IJ189" s="215" t="s">
        <v>222</v>
      </c>
      <c r="IK189" s="215" t="s">
        <v>222</v>
      </c>
      <c r="IL189" s="215" t="s">
        <v>222</v>
      </c>
      <c r="IM189" s="215" t="s">
        <v>222</v>
      </c>
      <c r="IN189" s="215" t="s">
        <v>222</v>
      </c>
      <c r="IO189" s="215" t="s">
        <v>222</v>
      </c>
      <c r="IP189" s="215" t="s">
        <v>222</v>
      </c>
      <c r="IQ189" s="215" t="s">
        <v>222</v>
      </c>
      <c r="IR189" s="215" t="s">
        <v>222</v>
      </c>
      <c r="IS189" s="215" t="s">
        <v>222</v>
      </c>
      <c r="IT189" s="215" t="s">
        <v>222</v>
      </c>
      <c r="IU189" s="215" t="s">
        <v>222</v>
      </c>
      <c r="IV189" s="215" t="s">
        <v>222</v>
      </c>
    </row>
    <row r="190" spans="1:256">
      <c r="A190" s="216" t="s">
        <v>274</v>
      </c>
      <c r="B190" s="216" t="s">
        <v>274</v>
      </c>
      <c r="C190" s="216" t="s">
        <v>274</v>
      </c>
      <c r="D190" s="216" t="s">
        <v>274</v>
      </c>
      <c r="E190" s="216" t="s">
        <v>274</v>
      </c>
      <c r="F190" s="216" t="s">
        <v>274</v>
      </c>
      <c r="G190" s="216" t="s">
        <v>274</v>
      </c>
      <c r="H190" s="216" t="s">
        <v>274</v>
      </c>
      <c r="I190" s="216" t="s">
        <v>274</v>
      </c>
      <c r="J190" s="216" t="s">
        <v>274</v>
      </c>
      <c r="K190" s="216" t="s">
        <v>274</v>
      </c>
      <c r="L190" s="216" t="s">
        <v>274</v>
      </c>
      <c r="M190" s="216" t="s">
        <v>274</v>
      </c>
      <c r="N190" s="216" t="s">
        <v>274</v>
      </c>
      <c r="O190" s="216" t="s">
        <v>274</v>
      </c>
      <c r="P190" s="216" t="s">
        <v>274</v>
      </c>
      <c r="Q190" s="216" t="s">
        <v>274</v>
      </c>
      <c r="R190" s="216" t="s">
        <v>274</v>
      </c>
      <c r="S190" s="216" t="s">
        <v>274</v>
      </c>
      <c r="T190" s="216" t="s">
        <v>274</v>
      </c>
      <c r="U190" s="216" t="s">
        <v>274</v>
      </c>
      <c r="V190" s="216" t="s">
        <v>274</v>
      </c>
      <c r="W190" s="216" t="s">
        <v>274</v>
      </c>
      <c r="X190" s="216" t="s">
        <v>274</v>
      </c>
      <c r="Y190" s="216" t="s">
        <v>274</v>
      </c>
      <c r="Z190" s="216" t="s">
        <v>274</v>
      </c>
      <c r="AA190" s="216" t="s">
        <v>274</v>
      </c>
      <c r="AB190" s="216" t="s">
        <v>274</v>
      </c>
      <c r="AC190" s="216" t="s">
        <v>274</v>
      </c>
      <c r="AD190" s="216" t="s">
        <v>274</v>
      </c>
      <c r="AE190" s="216" t="s">
        <v>274</v>
      </c>
      <c r="AF190" s="216" t="s">
        <v>274</v>
      </c>
      <c r="AG190" s="216" t="s">
        <v>274</v>
      </c>
      <c r="AH190" s="216" t="s">
        <v>274</v>
      </c>
      <c r="AI190" s="216" t="s">
        <v>274</v>
      </c>
      <c r="AJ190" s="216" t="s">
        <v>274</v>
      </c>
      <c r="AK190" s="216" t="s">
        <v>274</v>
      </c>
      <c r="AL190" s="216" t="s">
        <v>274</v>
      </c>
      <c r="AM190" s="216" t="s">
        <v>274</v>
      </c>
      <c r="AN190" s="216" t="s">
        <v>274</v>
      </c>
      <c r="AO190" s="216" t="s">
        <v>274</v>
      </c>
      <c r="AP190" s="216" t="s">
        <v>274</v>
      </c>
      <c r="AQ190" s="216" t="s">
        <v>274</v>
      </c>
      <c r="AR190" s="216" t="s">
        <v>274</v>
      </c>
      <c r="AS190" s="216" t="s">
        <v>274</v>
      </c>
      <c r="AT190" s="216" t="s">
        <v>274</v>
      </c>
      <c r="AU190" s="216" t="s">
        <v>274</v>
      </c>
      <c r="AV190" s="216" t="s">
        <v>274</v>
      </c>
      <c r="AW190" s="216" t="s">
        <v>274</v>
      </c>
      <c r="AX190" s="216" t="s">
        <v>274</v>
      </c>
      <c r="AY190" s="216" t="s">
        <v>274</v>
      </c>
      <c r="AZ190" s="216" t="s">
        <v>274</v>
      </c>
      <c r="BA190" s="216" t="s">
        <v>274</v>
      </c>
      <c r="BB190" s="216" t="s">
        <v>274</v>
      </c>
      <c r="BC190" s="216" t="s">
        <v>274</v>
      </c>
      <c r="BD190" s="216" t="s">
        <v>274</v>
      </c>
      <c r="BE190" s="216" t="s">
        <v>274</v>
      </c>
      <c r="BF190" s="216" t="s">
        <v>274</v>
      </c>
      <c r="BG190" s="216" t="s">
        <v>274</v>
      </c>
      <c r="BH190" s="216" t="s">
        <v>274</v>
      </c>
      <c r="BI190" s="216" t="s">
        <v>274</v>
      </c>
      <c r="BJ190" s="216" t="s">
        <v>274</v>
      </c>
      <c r="BK190" s="216" t="s">
        <v>274</v>
      </c>
      <c r="BL190" s="216" t="s">
        <v>274</v>
      </c>
      <c r="BM190" s="216" t="s">
        <v>274</v>
      </c>
      <c r="BN190" s="216" t="s">
        <v>274</v>
      </c>
      <c r="BO190" s="216" t="s">
        <v>274</v>
      </c>
      <c r="BP190" s="216" t="s">
        <v>274</v>
      </c>
      <c r="BQ190" s="216" t="s">
        <v>274</v>
      </c>
      <c r="BR190" s="216" t="s">
        <v>274</v>
      </c>
      <c r="BS190" s="216" t="s">
        <v>274</v>
      </c>
      <c r="BT190" s="216" t="s">
        <v>274</v>
      </c>
      <c r="BU190" s="216" t="s">
        <v>274</v>
      </c>
      <c r="BV190" s="216" t="s">
        <v>274</v>
      </c>
      <c r="BW190" s="216" t="s">
        <v>274</v>
      </c>
      <c r="BX190" s="216" t="s">
        <v>274</v>
      </c>
      <c r="BY190" s="216" t="s">
        <v>274</v>
      </c>
      <c r="BZ190" s="216" t="s">
        <v>274</v>
      </c>
      <c r="CA190" s="216" t="s">
        <v>274</v>
      </c>
      <c r="CB190" s="216" t="s">
        <v>274</v>
      </c>
      <c r="CC190" s="216" t="s">
        <v>274</v>
      </c>
      <c r="CD190" s="216" t="s">
        <v>274</v>
      </c>
      <c r="CE190" s="216" t="s">
        <v>274</v>
      </c>
      <c r="CF190" s="216" t="s">
        <v>274</v>
      </c>
      <c r="CG190" s="216" t="s">
        <v>274</v>
      </c>
      <c r="CH190" s="216" t="s">
        <v>274</v>
      </c>
      <c r="CI190" s="216" t="s">
        <v>274</v>
      </c>
      <c r="CJ190" s="216" t="s">
        <v>274</v>
      </c>
      <c r="CK190" s="216" t="s">
        <v>274</v>
      </c>
      <c r="CL190" s="216" t="s">
        <v>274</v>
      </c>
      <c r="CM190" s="216" t="s">
        <v>274</v>
      </c>
      <c r="CN190" s="216" t="s">
        <v>274</v>
      </c>
      <c r="CO190" s="216" t="s">
        <v>274</v>
      </c>
      <c r="CP190" s="216" t="s">
        <v>274</v>
      </c>
      <c r="CQ190" s="216" t="s">
        <v>274</v>
      </c>
      <c r="CR190" s="216" t="s">
        <v>274</v>
      </c>
      <c r="CS190" s="216" t="s">
        <v>274</v>
      </c>
      <c r="CT190" s="216" t="s">
        <v>274</v>
      </c>
      <c r="CU190" s="216" t="s">
        <v>274</v>
      </c>
      <c r="CV190" s="216" t="s">
        <v>274</v>
      </c>
      <c r="CW190" s="216" t="s">
        <v>274</v>
      </c>
      <c r="CX190" s="216" t="s">
        <v>274</v>
      </c>
      <c r="CY190" s="216" t="s">
        <v>274</v>
      </c>
      <c r="CZ190" s="216" t="s">
        <v>274</v>
      </c>
      <c r="DA190" s="216" t="s">
        <v>274</v>
      </c>
      <c r="DB190" s="216" t="s">
        <v>274</v>
      </c>
      <c r="DC190" s="216" t="s">
        <v>274</v>
      </c>
      <c r="DD190" s="216" t="s">
        <v>274</v>
      </c>
      <c r="DE190" s="216" t="s">
        <v>274</v>
      </c>
      <c r="DF190" s="216" t="s">
        <v>274</v>
      </c>
      <c r="DG190" s="216" t="s">
        <v>274</v>
      </c>
      <c r="DH190" s="216" t="s">
        <v>274</v>
      </c>
      <c r="DI190" s="216" t="s">
        <v>274</v>
      </c>
      <c r="DJ190" s="216" t="s">
        <v>274</v>
      </c>
      <c r="DK190" s="216" t="s">
        <v>274</v>
      </c>
      <c r="DL190" s="216" t="s">
        <v>274</v>
      </c>
      <c r="DM190" s="216" t="s">
        <v>274</v>
      </c>
      <c r="DN190" s="216" t="s">
        <v>274</v>
      </c>
      <c r="DO190" s="216" t="s">
        <v>274</v>
      </c>
      <c r="DP190" s="216" t="s">
        <v>274</v>
      </c>
      <c r="DQ190" s="216" t="s">
        <v>274</v>
      </c>
      <c r="DR190" s="216" t="s">
        <v>274</v>
      </c>
      <c r="DS190" s="216" t="s">
        <v>274</v>
      </c>
      <c r="DT190" s="216" t="s">
        <v>274</v>
      </c>
      <c r="DU190" s="216" t="s">
        <v>274</v>
      </c>
      <c r="DV190" s="216" t="s">
        <v>274</v>
      </c>
      <c r="DW190" s="216" t="s">
        <v>274</v>
      </c>
      <c r="DX190" s="216" t="s">
        <v>274</v>
      </c>
      <c r="DY190" s="216" t="s">
        <v>274</v>
      </c>
      <c r="DZ190" s="216" t="s">
        <v>274</v>
      </c>
      <c r="EA190" s="216" t="s">
        <v>274</v>
      </c>
      <c r="EB190" s="216" t="s">
        <v>274</v>
      </c>
      <c r="EC190" s="216" t="s">
        <v>274</v>
      </c>
      <c r="ED190" s="216" t="s">
        <v>274</v>
      </c>
      <c r="EE190" s="216" t="s">
        <v>274</v>
      </c>
      <c r="EF190" s="216" t="s">
        <v>274</v>
      </c>
      <c r="EG190" s="216" t="s">
        <v>274</v>
      </c>
      <c r="EH190" s="216" t="s">
        <v>274</v>
      </c>
      <c r="EI190" s="216" t="s">
        <v>274</v>
      </c>
      <c r="EJ190" s="216" t="s">
        <v>274</v>
      </c>
      <c r="EK190" s="216" t="s">
        <v>274</v>
      </c>
      <c r="EL190" s="216" t="s">
        <v>274</v>
      </c>
      <c r="EM190" s="216" t="s">
        <v>274</v>
      </c>
      <c r="EN190" s="216" t="s">
        <v>274</v>
      </c>
      <c r="EO190" s="216" t="s">
        <v>274</v>
      </c>
      <c r="EP190" s="216" t="s">
        <v>274</v>
      </c>
      <c r="EQ190" s="216" t="s">
        <v>274</v>
      </c>
      <c r="ER190" s="216" t="s">
        <v>274</v>
      </c>
      <c r="ES190" s="216" t="s">
        <v>274</v>
      </c>
      <c r="ET190" s="216" t="s">
        <v>274</v>
      </c>
      <c r="EU190" s="216" t="s">
        <v>274</v>
      </c>
      <c r="EV190" s="216" t="s">
        <v>274</v>
      </c>
      <c r="EW190" s="216" t="s">
        <v>274</v>
      </c>
      <c r="EX190" s="216" t="s">
        <v>274</v>
      </c>
      <c r="EY190" s="216" t="s">
        <v>274</v>
      </c>
      <c r="EZ190" s="216" t="s">
        <v>274</v>
      </c>
      <c r="FA190" s="216" t="s">
        <v>274</v>
      </c>
      <c r="FB190" s="216" t="s">
        <v>274</v>
      </c>
      <c r="FC190" s="216" t="s">
        <v>274</v>
      </c>
      <c r="FD190" s="216" t="s">
        <v>274</v>
      </c>
      <c r="FE190" s="216" t="s">
        <v>274</v>
      </c>
      <c r="FF190" s="216" t="s">
        <v>274</v>
      </c>
      <c r="FG190" s="216" t="s">
        <v>274</v>
      </c>
      <c r="FH190" s="216" t="s">
        <v>274</v>
      </c>
      <c r="FI190" s="216" t="s">
        <v>274</v>
      </c>
      <c r="FJ190" s="216" t="s">
        <v>274</v>
      </c>
      <c r="FK190" s="216" t="s">
        <v>274</v>
      </c>
      <c r="FL190" s="216" t="s">
        <v>274</v>
      </c>
      <c r="FM190" s="216" t="s">
        <v>274</v>
      </c>
      <c r="FN190" s="216" t="s">
        <v>274</v>
      </c>
      <c r="FO190" s="216" t="s">
        <v>274</v>
      </c>
      <c r="FP190" s="216" t="s">
        <v>274</v>
      </c>
      <c r="FQ190" s="216" t="s">
        <v>274</v>
      </c>
      <c r="FR190" s="216" t="s">
        <v>274</v>
      </c>
      <c r="FS190" s="216" t="s">
        <v>274</v>
      </c>
      <c r="FT190" s="216" t="s">
        <v>274</v>
      </c>
      <c r="FU190" s="216" t="s">
        <v>274</v>
      </c>
      <c r="FV190" s="216" t="s">
        <v>274</v>
      </c>
      <c r="FW190" s="216" t="s">
        <v>274</v>
      </c>
      <c r="FX190" s="216" t="s">
        <v>274</v>
      </c>
      <c r="FY190" s="216" t="s">
        <v>274</v>
      </c>
      <c r="FZ190" s="216" t="s">
        <v>274</v>
      </c>
      <c r="GA190" s="216" t="s">
        <v>274</v>
      </c>
      <c r="GB190" s="216" t="s">
        <v>274</v>
      </c>
      <c r="GC190" s="216" t="s">
        <v>274</v>
      </c>
      <c r="GD190" s="216" t="s">
        <v>274</v>
      </c>
      <c r="GE190" s="216" t="s">
        <v>274</v>
      </c>
      <c r="GF190" s="216" t="s">
        <v>274</v>
      </c>
      <c r="GG190" s="216" t="s">
        <v>274</v>
      </c>
      <c r="GH190" s="216" t="s">
        <v>274</v>
      </c>
      <c r="GI190" s="216" t="s">
        <v>274</v>
      </c>
      <c r="GJ190" s="216" t="s">
        <v>274</v>
      </c>
      <c r="GK190" s="216" t="s">
        <v>274</v>
      </c>
      <c r="GL190" s="216" t="s">
        <v>274</v>
      </c>
      <c r="GM190" s="216" t="s">
        <v>274</v>
      </c>
      <c r="GN190" s="216" t="s">
        <v>274</v>
      </c>
      <c r="GO190" s="216" t="s">
        <v>274</v>
      </c>
      <c r="GP190" s="216" t="s">
        <v>274</v>
      </c>
      <c r="GQ190" s="216" t="s">
        <v>274</v>
      </c>
      <c r="GR190" s="216" t="s">
        <v>274</v>
      </c>
      <c r="GS190" s="216" t="s">
        <v>274</v>
      </c>
      <c r="GT190" s="216" t="s">
        <v>274</v>
      </c>
      <c r="GU190" s="216" t="s">
        <v>274</v>
      </c>
      <c r="GV190" s="216" t="s">
        <v>274</v>
      </c>
      <c r="GW190" s="216" t="s">
        <v>274</v>
      </c>
      <c r="GX190" s="216" t="s">
        <v>274</v>
      </c>
      <c r="GY190" s="216" t="s">
        <v>274</v>
      </c>
      <c r="GZ190" s="216" t="s">
        <v>274</v>
      </c>
      <c r="HA190" s="216" t="s">
        <v>274</v>
      </c>
      <c r="HB190" s="216" t="s">
        <v>274</v>
      </c>
      <c r="HC190" s="216" t="s">
        <v>274</v>
      </c>
      <c r="HD190" s="216" t="s">
        <v>274</v>
      </c>
      <c r="HE190" s="216" t="s">
        <v>274</v>
      </c>
      <c r="HF190" s="216" t="s">
        <v>274</v>
      </c>
      <c r="HG190" s="216" t="s">
        <v>274</v>
      </c>
      <c r="HH190" s="216" t="s">
        <v>274</v>
      </c>
      <c r="HI190" s="216" t="s">
        <v>274</v>
      </c>
      <c r="HJ190" s="216" t="s">
        <v>274</v>
      </c>
      <c r="HK190" s="216" t="s">
        <v>274</v>
      </c>
      <c r="HL190" s="216" t="s">
        <v>274</v>
      </c>
      <c r="HM190" s="216" t="s">
        <v>274</v>
      </c>
      <c r="HN190" s="216" t="s">
        <v>274</v>
      </c>
      <c r="HO190" s="216" t="s">
        <v>274</v>
      </c>
      <c r="HP190" s="216" t="s">
        <v>274</v>
      </c>
      <c r="HQ190" s="216" t="s">
        <v>274</v>
      </c>
      <c r="HR190" s="216" t="s">
        <v>274</v>
      </c>
      <c r="HS190" s="216" t="s">
        <v>274</v>
      </c>
      <c r="HT190" s="216" t="s">
        <v>274</v>
      </c>
      <c r="HU190" s="216" t="s">
        <v>274</v>
      </c>
      <c r="HV190" s="216" t="s">
        <v>274</v>
      </c>
      <c r="HW190" s="216" t="s">
        <v>274</v>
      </c>
      <c r="HX190" s="216" t="s">
        <v>274</v>
      </c>
      <c r="HY190" s="216" t="s">
        <v>274</v>
      </c>
      <c r="HZ190" s="216" t="s">
        <v>274</v>
      </c>
      <c r="IA190" s="216" t="s">
        <v>274</v>
      </c>
      <c r="IB190" s="216" t="s">
        <v>274</v>
      </c>
      <c r="IC190" s="216" t="s">
        <v>274</v>
      </c>
      <c r="ID190" s="216" t="s">
        <v>274</v>
      </c>
      <c r="IE190" s="216" t="s">
        <v>274</v>
      </c>
      <c r="IF190" s="216" t="s">
        <v>274</v>
      </c>
      <c r="IG190" s="216" t="s">
        <v>274</v>
      </c>
      <c r="IH190" s="216" t="s">
        <v>274</v>
      </c>
      <c r="II190" s="216" t="s">
        <v>274</v>
      </c>
      <c r="IJ190" s="216" t="s">
        <v>274</v>
      </c>
      <c r="IK190" s="216" t="s">
        <v>274</v>
      </c>
      <c r="IL190" s="216" t="s">
        <v>274</v>
      </c>
      <c r="IM190" s="216" t="s">
        <v>274</v>
      </c>
      <c r="IN190" s="216" t="s">
        <v>274</v>
      </c>
      <c r="IO190" s="216" t="s">
        <v>274</v>
      </c>
      <c r="IP190" s="216" t="s">
        <v>274</v>
      </c>
      <c r="IQ190" s="216" t="s">
        <v>274</v>
      </c>
      <c r="IR190" s="216" t="s">
        <v>274</v>
      </c>
      <c r="IS190" s="216" t="s">
        <v>274</v>
      </c>
      <c r="IT190" s="216" t="s">
        <v>274</v>
      </c>
      <c r="IU190" s="216" t="s">
        <v>274</v>
      </c>
      <c r="IV190" s="216" t="s">
        <v>274</v>
      </c>
    </row>
    <row r="191" spans="1:256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7"/>
      <c r="HG191" s="217"/>
      <c r="HH191" s="217"/>
      <c r="HI191" s="217"/>
      <c r="HJ191" s="217"/>
      <c r="HK191" s="217"/>
      <c r="HL191" s="217"/>
      <c r="HM191" s="217"/>
      <c r="HN191" s="217"/>
      <c r="HO191" s="217"/>
      <c r="HP191" s="217"/>
      <c r="HQ191" s="217"/>
      <c r="HR191" s="217"/>
      <c r="HS191" s="217"/>
      <c r="HT191" s="217"/>
      <c r="HU191" s="217"/>
      <c r="HV191" s="217"/>
      <c r="HW191" s="217"/>
      <c r="HX191" s="217"/>
      <c r="HY191" s="217"/>
      <c r="HZ191" s="217"/>
      <c r="IA191" s="217"/>
      <c r="IB191" s="217"/>
      <c r="IC191" s="217"/>
      <c r="ID191" s="217"/>
      <c r="IE191" s="217"/>
      <c r="IF191" s="217"/>
      <c r="IG191" s="217"/>
      <c r="IH191" s="217"/>
      <c r="II191" s="217"/>
      <c r="IJ191" s="217"/>
      <c r="IK191" s="217"/>
      <c r="IL191" s="217"/>
      <c r="IM191" s="217"/>
      <c r="IN191" s="217"/>
      <c r="IO191" s="217"/>
      <c r="IP191" s="217"/>
      <c r="IQ191" s="217"/>
      <c r="IR191" s="217"/>
      <c r="IS191" s="217"/>
      <c r="IT191" s="217"/>
      <c r="IU191" s="217"/>
      <c r="IV191" s="217"/>
    </row>
    <row r="192" spans="1:256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  <c r="EJ192" s="217"/>
      <c r="EK192" s="217"/>
      <c r="EL192" s="217"/>
      <c r="EM192" s="217"/>
      <c r="EN192" s="217"/>
      <c r="EO192" s="217"/>
      <c r="EP192" s="217"/>
      <c r="EQ192" s="217"/>
      <c r="ER192" s="217"/>
      <c r="ES192" s="217"/>
      <c r="ET192" s="217"/>
      <c r="EU192" s="217"/>
      <c r="EV192" s="217"/>
      <c r="EW192" s="217"/>
      <c r="EX192" s="217"/>
      <c r="EY192" s="217"/>
      <c r="EZ192" s="217"/>
      <c r="FA192" s="217"/>
      <c r="FB192" s="217"/>
      <c r="FC192" s="217"/>
      <c r="FD192" s="217"/>
      <c r="FE192" s="217"/>
      <c r="FF192" s="217"/>
      <c r="FG192" s="217"/>
      <c r="FH192" s="217"/>
      <c r="FI192" s="217"/>
      <c r="FJ192" s="217"/>
      <c r="FK192" s="217"/>
      <c r="FL192" s="217"/>
      <c r="FM192" s="217"/>
      <c r="FN192" s="217"/>
      <c r="FO192" s="217"/>
      <c r="FP192" s="217"/>
      <c r="FQ192" s="217"/>
      <c r="FR192" s="217"/>
      <c r="FS192" s="217"/>
      <c r="FT192" s="217"/>
      <c r="FU192" s="217"/>
      <c r="FV192" s="217"/>
      <c r="FW192" s="217"/>
      <c r="FX192" s="217"/>
      <c r="FY192" s="217"/>
      <c r="FZ192" s="217"/>
      <c r="GA192" s="217"/>
      <c r="GB192" s="217"/>
      <c r="GC192" s="217"/>
      <c r="GD192" s="217"/>
      <c r="GE192" s="217"/>
      <c r="GF192" s="217"/>
      <c r="GG192" s="217"/>
      <c r="GH192" s="217"/>
      <c r="GI192" s="217"/>
      <c r="GJ192" s="217"/>
      <c r="GK192" s="217"/>
      <c r="GL192" s="217"/>
      <c r="GM192" s="217"/>
      <c r="GN192" s="217"/>
      <c r="GO192" s="217"/>
      <c r="GP192" s="217"/>
      <c r="GQ192" s="217"/>
      <c r="GR192" s="217"/>
      <c r="GS192" s="217"/>
      <c r="GT192" s="217"/>
      <c r="GU192" s="217"/>
      <c r="GV192" s="217"/>
      <c r="GW192" s="217"/>
      <c r="GX192" s="217"/>
      <c r="GY192" s="217"/>
      <c r="GZ192" s="217"/>
      <c r="HA192" s="217"/>
      <c r="HB192" s="217"/>
      <c r="HC192" s="217"/>
      <c r="HD192" s="217"/>
      <c r="HE192" s="217"/>
      <c r="HF192" s="217"/>
      <c r="HG192" s="217"/>
      <c r="HH192" s="217"/>
      <c r="HI192" s="217"/>
      <c r="HJ192" s="217"/>
      <c r="HK192" s="217"/>
      <c r="HL192" s="217"/>
      <c r="HM192" s="217"/>
      <c r="HN192" s="217"/>
      <c r="HO192" s="217"/>
      <c r="HP192" s="217"/>
      <c r="HQ192" s="217"/>
      <c r="HR192" s="217"/>
      <c r="HS192" s="217"/>
      <c r="HT192" s="217"/>
      <c r="HU192" s="217"/>
      <c r="HV192" s="217"/>
      <c r="HW192" s="217"/>
      <c r="HX192" s="217"/>
      <c r="HY192" s="217"/>
      <c r="HZ192" s="217"/>
      <c r="IA192" s="217"/>
      <c r="IB192" s="217"/>
      <c r="IC192" s="217"/>
      <c r="ID192" s="217"/>
      <c r="IE192" s="217"/>
      <c r="IF192" s="217"/>
      <c r="IG192" s="217"/>
      <c r="IH192" s="217"/>
      <c r="II192" s="217"/>
      <c r="IJ192" s="217"/>
      <c r="IK192" s="217"/>
      <c r="IL192" s="217"/>
      <c r="IM192" s="217"/>
      <c r="IN192" s="217"/>
      <c r="IO192" s="217"/>
      <c r="IP192" s="217"/>
      <c r="IQ192" s="217"/>
      <c r="IR192" s="217"/>
      <c r="IS192" s="217"/>
      <c r="IT192" s="217"/>
      <c r="IU192" s="217"/>
      <c r="IV192" s="217"/>
    </row>
    <row r="193" spans="1:256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7"/>
      <c r="DU193" s="217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  <c r="EJ193" s="217"/>
      <c r="EK193" s="217"/>
      <c r="EL193" s="217"/>
      <c r="EM193" s="217"/>
      <c r="EN193" s="217"/>
      <c r="EO193" s="217"/>
      <c r="EP193" s="217"/>
      <c r="EQ193" s="217"/>
      <c r="ER193" s="217"/>
      <c r="ES193" s="217"/>
      <c r="ET193" s="217"/>
      <c r="EU193" s="217"/>
      <c r="EV193" s="217"/>
      <c r="EW193" s="217"/>
      <c r="EX193" s="217"/>
      <c r="EY193" s="217"/>
      <c r="EZ193" s="217"/>
      <c r="FA193" s="217"/>
      <c r="FB193" s="217"/>
      <c r="FC193" s="217"/>
      <c r="FD193" s="217"/>
      <c r="FE193" s="217"/>
      <c r="FF193" s="217"/>
      <c r="FG193" s="217"/>
      <c r="FH193" s="217"/>
      <c r="FI193" s="217"/>
      <c r="FJ193" s="217"/>
      <c r="FK193" s="217"/>
      <c r="FL193" s="217"/>
      <c r="FM193" s="217"/>
      <c r="FN193" s="217"/>
      <c r="FO193" s="217"/>
      <c r="FP193" s="217"/>
      <c r="FQ193" s="217"/>
      <c r="FR193" s="217"/>
      <c r="FS193" s="217"/>
      <c r="FT193" s="217"/>
      <c r="FU193" s="217"/>
      <c r="FV193" s="217"/>
      <c r="FW193" s="217"/>
      <c r="FX193" s="217"/>
      <c r="FY193" s="217"/>
      <c r="FZ193" s="217"/>
      <c r="GA193" s="217"/>
      <c r="GB193" s="217"/>
      <c r="GC193" s="217"/>
      <c r="GD193" s="217"/>
      <c r="GE193" s="217"/>
      <c r="GF193" s="217"/>
      <c r="GG193" s="217"/>
      <c r="GH193" s="217"/>
      <c r="GI193" s="217"/>
      <c r="GJ193" s="217"/>
      <c r="GK193" s="217"/>
      <c r="GL193" s="217"/>
      <c r="GM193" s="217"/>
      <c r="GN193" s="217"/>
      <c r="GO193" s="217"/>
      <c r="GP193" s="217"/>
      <c r="GQ193" s="217"/>
      <c r="GR193" s="217"/>
      <c r="GS193" s="217"/>
      <c r="GT193" s="217"/>
      <c r="GU193" s="217"/>
      <c r="GV193" s="217"/>
      <c r="GW193" s="217"/>
      <c r="GX193" s="217"/>
      <c r="GY193" s="217"/>
      <c r="GZ193" s="217"/>
      <c r="HA193" s="217"/>
      <c r="HB193" s="217"/>
      <c r="HC193" s="217"/>
      <c r="HD193" s="217"/>
      <c r="HE193" s="217"/>
      <c r="HF193" s="217"/>
      <c r="HG193" s="217"/>
      <c r="HH193" s="217"/>
      <c r="HI193" s="217"/>
      <c r="HJ193" s="217"/>
      <c r="HK193" s="217"/>
      <c r="HL193" s="217"/>
      <c r="HM193" s="217"/>
      <c r="HN193" s="217"/>
      <c r="HO193" s="217"/>
      <c r="HP193" s="217"/>
      <c r="HQ193" s="217"/>
      <c r="HR193" s="217"/>
      <c r="HS193" s="217"/>
      <c r="HT193" s="217"/>
      <c r="HU193" s="217"/>
      <c r="HV193" s="217"/>
      <c r="HW193" s="217"/>
      <c r="HX193" s="217"/>
      <c r="HY193" s="217"/>
      <c r="HZ193" s="217"/>
      <c r="IA193" s="217"/>
      <c r="IB193" s="217"/>
      <c r="IC193" s="217"/>
      <c r="ID193" s="217"/>
      <c r="IE193" s="217"/>
      <c r="IF193" s="217"/>
      <c r="IG193" s="217"/>
      <c r="IH193" s="217"/>
      <c r="II193" s="217"/>
      <c r="IJ193" s="217"/>
      <c r="IK193" s="217"/>
      <c r="IL193" s="217"/>
      <c r="IM193" s="217"/>
      <c r="IN193" s="217"/>
      <c r="IO193" s="217"/>
      <c r="IP193" s="217"/>
      <c r="IQ193" s="217"/>
      <c r="IR193" s="217"/>
      <c r="IS193" s="217"/>
      <c r="IT193" s="217"/>
      <c r="IU193" s="217"/>
      <c r="IV193" s="217"/>
    </row>
    <row r="194" spans="1:256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217"/>
      <c r="DF194" s="217"/>
      <c r="DG194" s="217"/>
      <c r="DH194" s="217"/>
      <c r="DI194" s="217"/>
      <c r="DJ194" s="217"/>
      <c r="DK194" s="217"/>
      <c r="DL194" s="217"/>
      <c r="DM194" s="217"/>
      <c r="DN194" s="217"/>
      <c r="DO194" s="217"/>
      <c r="DP194" s="217"/>
      <c r="DQ194" s="217"/>
      <c r="DR194" s="217"/>
      <c r="DS194" s="217"/>
      <c r="DT194" s="217"/>
      <c r="DU194" s="217"/>
      <c r="DV194" s="217"/>
      <c r="DW194" s="217"/>
      <c r="DX194" s="217"/>
      <c r="DY194" s="217"/>
      <c r="DZ194" s="217"/>
      <c r="EA194" s="217"/>
      <c r="EB194" s="217"/>
      <c r="EC194" s="217"/>
      <c r="ED194" s="217"/>
      <c r="EE194" s="217"/>
      <c r="EF194" s="217"/>
      <c r="EG194" s="217"/>
      <c r="EH194" s="217"/>
      <c r="EI194" s="217"/>
      <c r="EJ194" s="217"/>
      <c r="EK194" s="217"/>
      <c r="EL194" s="217"/>
      <c r="EM194" s="217"/>
      <c r="EN194" s="217"/>
      <c r="EO194" s="217"/>
      <c r="EP194" s="217"/>
      <c r="EQ194" s="217"/>
      <c r="ER194" s="217"/>
      <c r="ES194" s="217"/>
      <c r="ET194" s="217"/>
      <c r="EU194" s="217"/>
      <c r="EV194" s="217"/>
      <c r="EW194" s="217"/>
      <c r="EX194" s="217"/>
      <c r="EY194" s="217"/>
      <c r="EZ194" s="217"/>
      <c r="FA194" s="217"/>
      <c r="FB194" s="217"/>
      <c r="FC194" s="217"/>
      <c r="FD194" s="217"/>
      <c r="FE194" s="217"/>
      <c r="FF194" s="217"/>
      <c r="FG194" s="217"/>
      <c r="FH194" s="217"/>
      <c r="FI194" s="217"/>
      <c r="FJ194" s="217"/>
      <c r="FK194" s="217"/>
      <c r="FL194" s="217"/>
      <c r="FM194" s="217"/>
      <c r="FN194" s="217"/>
      <c r="FO194" s="217"/>
      <c r="FP194" s="217"/>
      <c r="FQ194" s="217"/>
      <c r="FR194" s="217"/>
      <c r="FS194" s="217"/>
      <c r="FT194" s="217"/>
      <c r="FU194" s="217"/>
      <c r="FV194" s="217"/>
      <c r="FW194" s="217"/>
      <c r="FX194" s="217"/>
      <c r="FY194" s="217"/>
      <c r="FZ194" s="217"/>
      <c r="GA194" s="217"/>
      <c r="GB194" s="217"/>
      <c r="GC194" s="217"/>
      <c r="GD194" s="217"/>
      <c r="GE194" s="217"/>
      <c r="GF194" s="217"/>
      <c r="GG194" s="217"/>
      <c r="GH194" s="217"/>
      <c r="GI194" s="217"/>
      <c r="GJ194" s="217"/>
      <c r="GK194" s="217"/>
      <c r="GL194" s="217"/>
      <c r="GM194" s="217"/>
      <c r="GN194" s="217"/>
      <c r="GO194" s="217"/>
      <c r="GP194" s="217"/>
      <c r="GQ194" s="217"/>
      <c r="GR194" s="217"/>
      <c r="GS194" s="217"/>
      <c r="GT194" s="217"/>
      <c r="GU194" s="217"/>
      <c r="GV194" s="217"/>
      <c r="GW194" s="217"/>
      <c r="GX194" s="217"/>
      <c r="GY194" s="217"/>
      <c r="GZ194" s="217"/>
      <c r="HA194" s="217"/>
      <c r="HB194" s="217"/>
      <c r="HC194" s="217"/>
      <c r="HD194" s="217"/>
      <c r="HE194" s="217"/>
      <c r="HF194" s="217"/>
      <c r="HG194" s="217"/>
      <c r="HH194" s="217"/>
      <c r="HI194" s="217"/>
      <c r="HJ194" s="217"/>
      <c r="HK194" s="217"/>
      <c r="HL194" s="217"/>
      <c r="HM194" s="217"/>
      <c r="HN194" s="217"/>
      <c r="HO194" s="217"/>
      <c r="HP194" s="217"/>
      <c r="HQ194" s="217"/>
      <c r="HR194" s="217"/>
      <c r="HS194" s="217"/>
      <c r="HT194" s="217"/>
      <c r="HU194" s="217"/>
      <c r="HV194" s="217"/>
      <c r="HW194" s="217"/>
      <c r="HX194" s="217"/>
      <c r="HY194" s="217"/>
      <c r="HZ194" s="217"/>
      <c r="IA194" s="217"/>
      <c r="IB194" s="217"/>
      <c r="IC194" s="217"/>
      <c r="ID194" s="217"/>
      <c r="IE194" s="217"/>
      <c r="IF194" s="217"/>
      <c r="IG194" s="217"/>
      <c r="IH194" s="217"/>
      <c r="II194" s="217"/>
      <c r="IJ194" s="217"/>
      <c r="IK194" s="217"/>
      <c r="IL194" s="217"/>
      <c r="IM194" s="217"/>
      <c r="IN194" s="217"/>
      <c r="IO194" s="217"/>
      <c r="IP194" s="217"/>
      <c r="IQ194" s="217"/>
      <c r="IR194" s="217"/>
      <c r="IS194" s="217"/>
      <c r="IT194" s="217"/>
      <c r="IU194" s="217"/>
      <c r="IV194" s="217"/>
    </row>
    <row r="195" spans="1:256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217"/>
      <c r="DF195" s="217"/>
      <c r="DG195" s="217"/>
      <c r="DH195" s="217"/>
      <c r="DI195" s="217"/>
      <c r="DJ195" s="217"/>
      <c r="DK195" s="217"/>
      <c r="DL195" s="217"/>
      <c r="DM195" s="217"/>
      <c r="DN195" s="217"/>
      <c r="DO195" s="217"/>
      <c r="DP195" s="217"/>
      <c r="DQ195" s="217"/>
      <c r="DR195" s="217"/>
      <c r="DS195" s="217"/>
      <c r="DT195" s="217"/>
      <c r="DU195" s="217"/>
      <c r="DV195" s="217"/>
      <c r="DW195" s="217"/>
      <c r="DX195" s="217"/>
      <c r="DY195" s="217"/>
      <c r="DZ195" s="217"/>
      <c r="EA195" s="217"/>
      <c r="EB195" s="217"/>
      <c r="EC195" s="217"/>
      <c r="ED195" s="217"/>
      <c r="EE195" s="217"/>
      <c r="EF195" s="217"/>
      <c r="EG195" s="217"/>
      <c r="EH195" s="217"/>
      <c r="EI195" s="217"/>
      <c r="EJ195" s="217"/>
      <c r="EK195" s="217"/>
      <c r="EL195" s="217"/>
      <c r="EM195" s="217"/>
      <c r="EN195" s="217"/>
      <c r="EO195" s="217"/>
      <c r="EP195" s="217"/>
      <c r="EQ195" s="217"/>
      <c r="ER195" s="217"/>
      <c r="ES195" s="217"/>
      <c r="ET195" s="217"/>
      <c r="EU195" s="217"/>
      <c r="EV195" s="217"/>
      <c r="EW195" s="217"/>
      <c r="EX195" s="217"/>
      <c r="EY195" s="217"/>
      <c r="EZ195" s="217"/>
      <c r="FA195" s="217"/>
      <c r="FB195" s="217"/>
      <c r="FC195" s="217"/>
      <c r="FD195" s="217"/>
      <c r="FE195" s="217"/>
      <c r="FF195" s="217"/>
      <c r="FG195" s="217"/>
      <c r="FH195" s="217"/>
      <c r="FI195" s="217"/>
      <c r="FJ195" s="217"/>
      <c r="FK195" s="217"/>
      <c r="FL195" s="217"/>
      <c r="FM195" s="217"/>
      <c r="FN195" s="217"/>
      <c r="FO195" s="217"/>
      <c r="FP195" s="217"/>
      <c r="FQ195" s="217"/>
      <c r="FR195" s="217"/>
      <c r="FS195" s="217"/>
      <c r="FT195" s="217"/>
      <c r="FU195" s="217"/>
      <c r="FV195" s="217"/>
      <c r="FW195" s="217"/>
      <c r="FX195" s="217"/>
      <c r="FY195" s="217"/>
      <c r="FZ195" s="217"/>
      <c r="GA195" s="217"/>
      <c r="GB195" s="217"/>
      <c r="GC195" s="217"/>
      <c r="GD195" s="217"/>
      <c r="GE195" s="217"/>
      <c r="GF195" s="217"/>
      <c r="GG195" s="217"/>
      <c r="GH195" s="217"/>
      <c r="GI195" s="217"/>
      <c r="GJ195" s="217"/>
      <c r="GK195" s="217"/>
      <c r="GL195" s="217"/>
      <c r="GM195" s="217"/>
      <c r="GN195" s="217"/>
      <c r="GO195" s="217"/>
      <c r="GP195" s="217"/>
      <c r="GQ195" s="217"/>
      <c r="GR195" s="217"/>
      <c r="GS195" s="217"/>
      <c r="GT195" s="217"/>
      <c r="GU195" s="217"/>
      <c r="GV195" s="217"/>
      <c r="GW195" s="217"/>
      <c r="GX195" s="217"/>
      <c r="GY195" s="217"/>
      <c r="GZ195" s="217"/>
      <c r="HA195" s="217"/>
      <c r="HB195" s="217"/>
      <c r="HC195" s="217"/>
      <c r="HD195" s="217"/>
      <c r="HE195" s="217"/>
      <c r="HF195" s="217"/>
      <c r="HG195" s="217"/>
      <c r="HH195" s="217"/>
      <c r="HI195" s="217"/>
      <c r="HJ195" s="217"/>
      <c r="HK195" s="217"/>
      <c r="HL195" s="217"/>
      <c r="HM195" s="217"/>
      <c r="HN195" s="217"/>
      <c r="HO195" s="217"/>
      <c r="HP195" s="217"/>
      <c r="HQ195" s="217"/>
      <c r="HR195" s="217"/>
      <c r="HS195" s="217"/>
      <c r="HT195" s="217"/>
      <c r="HU195" s="217"/>
      <c r="HV195" s="217"/>
      <c r="HW195" s="217"/>
      <c r="HX195" s="217"/>
      <c r="HY195" s="217"/>
      <c r="HZ195" s="217"/>
      <c r="IA195" s="217"/>
      <c r="IB195" s="217"/>
      <c r="IC195" s="217"/>
      <c r="ID195" s="217"/>
      <c r="IE195" s="217"/>
      <c r="IF195" s="217"/>
      <c r="IG195" s="217"/>
      <c r="IH195" s="217"/>
      <c r="II195" s="217"/>
      <c r="IJ195" s="217"/>
      <c r="IK195" s="217"/>
      <c r="IL195" s="217"/>
      <c r="IM195" s="217"/>
      <c r="IN195" s="217"/>
      <c r="IO195" s="217"/>
      <c r="IP195" s="217"/>
      <c r="IQ195" s="217"/>
      <c r="IR195" s="217"/>
      <c r="IS195" s="217"/>
      <c r="IT195" s="217"/>
      <c r="IU195" s="217"/>
      <c r="IV195" s="217"/>
    </row>
    <row r="196" spans="1:256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7"/>
      <c r="DU196" s="217"/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  <c r="EJ196" s="217"/>
      <c r="EK196" s="217"/>
      <c r="EL196" s="217"/>
      <c r="EM196" s="217"/>
      <c r="EN196" s="217"/>
      <c r="EO196" s="217"/>
      <c r="EP196" s="217"/>
      <c r="EQ196" s="217"/>
      <c r="ER196" s="217"/>
      <c r="ES196" s="217"/>
      <c r="ET196" s="217"/>
      <c r="EU196" s="217"/>
      <c r="EV196" s="217"/>
      <c r="EW196" s="217"/>
      <c r="EX196" s="217"/>
      <c r="EY196" s="217"/>
      <c r="EZ196" s="217"/>
      <c r="FA196" s="217"/>
      <c r="FB196" s="217"/>
      <c r="FC196" s="217"/>
      <c r="FD196" s="217"/>
      <c r="FE196" s="217"/>
      <c r="FF196" s="217"/>
      <c r="FG196" s="217"/>
      <c r="FH196" s="217"/>
      <c r="FI196" s="217"/>
      <c r="FJ196" s="217"/>
      <c r="FK196" s="217"/>
      <c r="FL196" s="217"/>
      <c r="FM196" s="217"/>
      <c r="FN196" s="217"/>
      <c r="FO196" s="217"/>
      <c r="FP196" s="217"/>
      <c r="FQ196" s="217"/>
      <c r="FR196" s="217"/>
      <c r="FS196" s="217"/>
      <c r="FT196" s="217"/>
      <c r="FU196" s="217"/>
      <c r="FV196" s="217"/>
      <c r="FW196" s="217"/>
      <c r="FX196" s="217"/>
      <c r="FY196" s="217"/>
      <c r="FZ196" s="217"/>
      <c r="GA196" s="217"/>
      <c r="GB196" s="217"/>
      <c r="GC196" s="217"/>
      <c r="GD196" s="217"/>
      <c r="GE196" s="217"/>
      <c r="GF196" s="217"/>
      <c r="GG196" s="217"/>
      <c r="GH196" s="217"/>
      <c r="GI196" s="217"/>
      <c r="GJ196" s="217"/>
      <c r="GK196" s="217"/>
      <c r="GL196" s="217"/>
      <c r="GM196" s="217"/>
      <c r="GN196" s="217"/>
      <c r="GO196" s="217"/>
      <c r="GP196" s="217"/>
      <c r="GQ196" s="217"/>
      <c r="GR196" s="217"/>
      <c r="GS196" s="217"/>
      <c r="GT196" s="217"/>
      <c r="GU196" s="217"/>
      <c r="GV196" s="217"/>
      <c r="GW196" s="217"/>
      <c r="GX196" s="217"/>
      <c r="GY196" s="217"/>
      <c r="GZ196" s="217"/>
      <c r="HA196" s="217"/>
      <c r="HB196" s="217"/>
      <c r="HC196" s="217"/>
      <c r="HD196" s="217"/>
      <c r="HE196" s="217"/>
      <c r="HF196" s="217"/>
      <c r="HG196" s="217"/>
      <c r="HH196" s="217"/>
      <c r="HI196" s="217"/>
      <c r="HJ196" s="217"/>
      <c r="HK196" s="217"/>
      <c r="HL196" s="217"/>
      <c r="HM196" s="217"/>
      <c r="HN196" s="217"/>
      <c r="HO196" s="217"/>
      <c r="HP196" s="217"/>
      <c r="HQ196" s="217"/>
      <c r="HR196" s="217"/>
      <c r="HS196" s="217"/>
      <c r="HT196" s="217"/>
      <c r="HU196" s="217"/>
      <c r="HV196" s="217"/>
      <c r="HW196" s="217"/>
      <c r="HX196" s="217"/>
      <c r="HY196" s="217"/>
      <c r="HZ196" s="217"/>
      <c r="IA196" s="217"/>
      <c r="IB196" s="217"/>
      <c r="IC196" s="217"/>
      <c r="ID196" s="217"/>
      <c r="IE196" s="217"/>
      <c r="IF196" s="217"/>
      <c r="IG196" s="217"/>
      <c r="IH196" s="217"/>
      <c r="II196" s="217"/>
      <c r="IJ196" s="217"/>
      <c r="IK196" s="217"/>
      <c r="IL196" s="217"/>
      <c r="IM196" s="217"/>
      <c r="IN196" s="217"/>
      <c r="IO196" s="217"/>
      <c r="IP196" s="217"/>
      <c r="IQ196" s="217"/>
      <c r="IR196" s="217"/>
      <c r="IS196" s="217"/>
      <c r="IT196" s="217"/>
      <c r="IU196" s="217"/>
      <c r="IV196" s="217"/>
    </row>
    <row r="197" spans="1:256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  <c r="EJ197" s="217"/>
      <c r="EK197" s="217"/>
      <c r="EL197" s="217"/>
      <c r="EM197" s="217"/>
      <c r="EN197" s="217"/>
      <c r="EO197" s="217"/>
      <c r="EP197" s="217"/>
      <c r="EQ197" s="217"/>
      <c r="ER197" s="217"/>
      <c r="ES197" s="217"/>
      <c r="ET197" s="217"/>
      <c r="EU197" s="217"/>
      <c r="EV197" s="217"/>
      <c r="EW197" s="217"/>
      <c r="EX197" s="217"/>
      <c r="EY197" s="217"/>
      <c r="EZ197" s="217"/>
      <c r="FA197" s="217"/>
      <c r="FB197" s="217"/>
      <c r="FC197" s="217"/>
      <c r="FD197" s="217"/>
      <c r="FE197" s="217"/>
      <c r="FF197" s="217"/>
      <c r="FG197" s="217"/>
      <c r="FH197" s="217"/>
      <c r="FI197" s="217"/>
      <c r="FJ197" s="217"/>
      <c r="FK197" s="217"/>
      <c r="FL197" s="217"/>
      <c r="FM197" s="217"/>
      <c r="FN197" s="217"/>
      <c r="FO197" s="217"/>
      <c r="FP197" s="217"/>
      <c r="FQ197" s="217"/>
      <c r="FR197" s="217"/>
      <c r="FS197" s="217"/>
      <c r="FT197" s="217"/>
      <c r="FU197" s="217"/>
      <c r="FV197" s="217"/>
      <c r="FW197" s="217"/>
      <c r="FX197" s="217"/>
      <c r="FY197" s="217"/>
      <c r="FZ197" s="217"/>
      <c r="GA197" s="217"/>
      <c r="GB197" s="217"/>
      <c r="GC197" s="217"/>
      <c r="GD197" s="217"/>
      <c r="GE197" s="217"/>
      <c r="GF197" s="217"/>
      <c r="GG197" s="217"/>
      <c r="GH197" s="217"/>
      <c r="GI197" s="217"/>
      <c r="GJ197" s="217"/>
      <c r="GK197" s="217"/>
      <c r="GL197" s="217"/>
      <c r="GM197" s="217"/>
      <c r="GN197" s="217"/>
      <c r="GO197" s="217"/>
      <c r="GP197" s="217"/>
      <c r="GQ197" s="217"/>
      <c r="GR197" s="217"/>
      <c r="GS197" s="217"/>
      <c r="GT197" s="217"/>
      <c r="GU197" s="217"/>
      <c r="GV197" s="217"/>
      <c r="GW197" s="217"/>
      <c r="GX197" s="217"/>
      <c r="GY197" s="217"/>
      <c r="GZ197" s="217"/>
      <c r="HA197" s="217"/>
      <c r="HB197" s="217"/>
      <c r="HC197" s="217"/>
      <c r="HD197" s="217"/>
      <c r="HE197" s="217"/>
      <c r="HF197" s="217"/>
      <c r="HG197" s="217"/>
      <c r="HH197" s="217"/>
      <c r="HI197" s="217"/>
      <c r="HJ197" s="217"/>
      <c r="HK197" s="217"/>
      <c r="HL197" s="217"/>
      <c r="HM197" s="217"/>
      <c r="HN197" s="217"/>
      <c r="HO197" s="217"/>
      <c r="HP197" s="217"/>
      <c r="HQ197" s="217"/>
      <c r="HR197" s="217"/>
      <c r="HS197" s="217"/>
      <c r="HT197" s="217"/>
      <c r="HU197" s="217"/>
      <c r="HV197" s="217"/>
      <c r="HW197" s="217"/>
      <c r="HX197" s="217"/>
      <c r="HY197" s="217"/>
      <c r="HZ197" s="217"/>
      <c r="IA197" s="217"/>
      <c r="IB197" s="217"/>
      <c r="IC197" s="217"/>
      <c r="ID197" s="217"/>
      <c r="IE197" s="217"/>
      <c r="IF197" s="217"/>
      <c r="IG197" s="217"/>
      <c r="IH197" s="217"/>
      <c r="II197" s="217"/>
      <c r="IJ197" s="217"/>
      <c r="IK197" s="217"/>
      <c r="IL197" s="217"/>
      <c r="IM197" s="217"/>
      <c r="IN197" s="217"/>
      <c r="IO197" s="217"/>
      <c r="IP197" s="217"/>
      <c r="IQ197" s="217"/>
      <c r="IR197" s="217"/>
      <c r="IS197" s="217"/>
      <c r="IT197" s="217"/>
      <c r="IU197" s="217"/>
      <c r="IV197" s="217"/>
    </row>
    <row r="198" spans="1:256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217"/>
      <c r="DF198" s="217"/>
      <c r="DG198" s="217"/>
      <c r="DH198" s="217"/>
      <c r="DI198" s="217"/>
      <c r="DJ198" s="217"/>
      <c r="DK198" s="217"/>
      <c r="DL198" s="217"/>
      <c r="DM198" s="217"/>
      <c r="DN198" s="217"/>
      <c r="DO198" s="217"/>
      <c r="DP198" s="217"/>
      <c r="DQ198" s="217"/>
      <c r="DR198" s="217"/>
      <c r="DS198" s="217"/>
      <c r="DT198" s="217"/>
      <c r="DU198" s="217"/>
      <c r="DV198" s="217"/>
      <c r="DW198" s="217"/>
      <c r="DX198" s="217"/>
      <c r="DY198" s="217"/>
      <c r="DZ198" s="217"/>
      <c r="EA198" s="217"/>
      <c r="EB198" s="217"/>
      <c r="EC198" s="217"/>
      <c r="ED198" s="217"/>
      <c r="EE198" s="217"/>
      <c r="EF198" s="217"/>
      <c r="EG198" s="217"/>
      <c r="EH198" s="217"/>
      <c r="EI198" s="217"/>
      <c r="EJ198" s="217"/>
      <c r="EK198" s="217"/>
      <c r="EL198" s="217"/>
      <c r="EM198" s="217"/>
      <c r="EN198" s="217"/>
      <c r="EO198" s="217"/>
      <c r="EP198" s="217"/>
      <c r="EQ198" s="217"/>
      <c r="ER198" s="217"/>
      <c r="ES198" s="217"/>
      <c r="ET198" s="217"/>
      <c r="EU198" s="217"/>
      <c r="EV198" s="217"/>
      <c r="EW198" s="217"/>
      <c r="EX198" s="217"/>
      <c r="EY198" s="217"/>
      <c r="EZ198" s="217"/>
      <c r="FA198" s="217"/>
      <c r="FB198" s="217"/>
      <c r="FC198" s="217"/>
      <c r="FD198" s="217"/>
      <c r="FE198" s="217"/>
      <c r="FF198" s="217"/>
      <c r="FG198" s="217"/>
      <c r="FH198" s="217"/>
      <c r="FI198" s="217"/>
      <c r="FJ198" s="217"/>
      <c r="FK198" s="217"/>
      <c r="FL198" s="217"/>
      <c r="FM198" s="217"/>
      <c r="FN198" s="217"/>
      <c r="FO198" s="217"/>
      <c r="FP198" s="217"/>
      <c r="FQ198" s="217"/>
      <c r="FR198" s="217"/>
      <c r="FS198" s="217"/>
      <c r="FT198" s="217"/>
      <c r="FU198" s="217"/>
      <c r="FV198" s="217"/>
      <c r="FW198" s="217"/>
      <c r="FX198" s="217"/>
      <c r="FY198" s="217"/>
      <c r="FZ198" s="217"/>
      <c r="GA198" s="217"/>
      <c r="GB198" s="217"/>
      <c r="GC198" s="217"/>
      <c r="GD198" s="217"/>
      <c r="GE198" s="217"/>
      <c r="GF198" s="217"/>
      <c r="GG198" s="217"/>
      <c r="GH198" s="217"/>
      <c r="GI198" s="217"/>
      <c r="GJ198" s="217"/>
      <c r="GK198" s="217"/>
      <c r="GL198" s="217"/>
      <c r="GM198" s="217"/>
      <c r="GN198" s="217"/>
      <c r="GO198" s="217"/>
      <c r="GP198" s="217"/>
      <c r="GQ198" s="217"/>
      <c r="GR198" s="217"/>
      <c r="GS198" s="217"/>
      <c r="GT198" s="217"/>
      <c r="GU198" s="217"/>
      <c r="GV198" s="217"/>
      <c r="GW198" s="217"/>
      <c r="GX198" s="217"/>
      <c r="GY198" s="217"/>
      <c r="GZ198" s="217"/>
      <c r="HA198" s="217"/>
      <c r="HB198" s="217"/>
      <c r="HC198" s="217"/>
      <c r="HD198" s="217"/>
      <c r="HE198" s="217"/>
      <c r="HF198" s="217"/>
      <c r="HG198" s="217"/>
      <c r="HH198" s="217"/>
      <c r="HI198" s="217"/>
      <c r="HJ198" s="217"/>
      <c r="HK198" s="217"/>
      <c r="HL198" s="217"/>
      <c r="HM198" s="217"/>
      <c r="HN198" s="217"/>
      <c r="HO198" s="217"/>
      <c r="HP198" s="217"/>
      <c r="HQ198" s="217"/>
      <c r="HR198" s="217"/>
      <c r="HS198" s="217"/>
      <c r="HT198" s="217"/>
      <c r="HU198" s="217"/>
      <c r="HV198" s="217"/>
      <c r="HW198" s="217"/>
      <c r="HX198" s="217"/>
      <c r="HY198" s="217"/>
      <c r="HZ198" s="217"/>
      <c r="IA198" s="217"/>
      <c r="IB198" s="217"/>
      <c r="IC198" s="217"/>
      <c r="ID198" s="217"/>
      <c r="IE198" s="217"/>
      <c r="IF198" s="217"/>
      <c r="IG198" s="217"/>
      <c r="IH198" s="217"/>
      <c r="II198" s="217"/>
      <c r="IJ198" s="217"/>
      <c r="IK198" s="217"/>
      <c r="IL198" s="217"/>
      <c r="IM198" s="217"/>
      <c r="IN198" s="217"/>
      <c r="IO198" s="217"/>
      <c r="IP198" s="217"/>
      <c r="IQ198" s="217"/>
      <c r="IR198" s="217"/>
      <c r="IS198" s="217"/>
      <c r="IT198" s="217"/>
      <c r="IU198" s="217"/>
      <c r="IV198" s="217"/>
    </row>
    <row r="199" spans="1:256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  <c r="BH199" s="217"/>
      <c r="BI199" s="217"/>
      <c r="BJ199" s="217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217"/>
      <c r="DF199" s="217"/>
      <c r="DG199" s="217"/>
      <c r="DH199" s="217"/>
      <c r="DI199" s="217"/>
      <c r="DJ199" s="217"/>
      <c r="DK199" s="217"/>
      <c r="DL199" s="217"/>
      <c r="DM199" s="217"/>
      <c r="DN199" s="217"/>
      <c r="DO199" s="217"/>
      <c r="DP199" s="217"/>
      <c r="DQ199" s="217"/>
      <c r="DR199" s="217"/>
      <c r="DS199" s="217"/>
      <c r="DT199" s="217"/>
      <c r="DU199" s="217"/>
      <c r="DV199" s="217"/>
      <c r="DW199" s="217"/>
      <c r="DX199" s="217"/>
      <c r="DY199" s="217"/>
      <c r="DZ199" s="217"/>
      <c r="EA199" s="217"/>
      <c r="EB199" s="217"/>
      <c r="EC199" s="217"/>
      <c r="ED199" s="217"/>
      <c r="EE199" s="217"/>
      <c r="EF199" s="217"/>
      <c r="EG199" s="217"/>
      <c r="EH199" s="217"/>
      <c r="EI199" s="217"/>
      <c r="EJ199" s="217"/>
      <c r="EK199" s="217"/>
      <c r="EL199" s="217"/>
      <c r="EM199" s="217"/>
      <c r="EN199" s="217"/>
      <c r="EO199" s="217"/>
      <c r="EP199" s="217"/>
      <c r="EQ199" s="217"/>
      <c r="ER199" s="217"/>
      <c r="ES199" s="217"/>
      <c r="ET199" s="217"/>
      <c r="EU199" s="217"/>
      <c r="EV199" s="217"/>
      <c r="EW199" s="217"/>
      <c r="EX199" s="217"/>
      <c r="EY199" s="217"/>
      <c r="EZ199" s="217"/>
      <c r="FA199" s="217"/>
      <c r="FB199" s="217"/>
      <c r="FC199" s="217"/>
      <c r="FD199" s="217"/>
      <c r="FE199" s="217"/>
      <c r="FF199" s="217"/>
      <c r="FG199" s="217"/>
      <c r="FH199" s="217"/>
      <c r="FI199" s="217"/>
      <c r="FJ199" s="217"/>
      <c r="FK199" s="217"/>
      <c r="FL199" s="217"/>
      <c r="FM199" s="217"/>
      <c r="FN199" s="217"/>
      <c r="FO199" s="217"/>
      <c r="FP199" s="217"/>
      <c r="FQ199" s="217"/>
      <c r="FR199" s="217"/>
      <c r="FS199" s="217"/>
      <c r="FT199" s="217"/>
      <c r="FU199" s="217"/>
      <c r="FV199" s="217"/>
      <c r="FW199" s="217"/>
      <c r="FX199" s="217"/>
      <c r="FY199" s="217"/>
      <c r="FZ199" s="217"/>
      <c r="GA199" s="217"/>
      <c r="GB199" s="217"/>
      <c r="GC199" s="217"/>
      <c r="GD199" s="217"/>
      <c r="GE199" s="217"/>
      <c r="GF199" s="217"/>
      <c r="GG199" s="217"/>
      <c r="GH199" s="217"/>
      <c r="GI199" s="217"/>
      <c r="GJ199" s="217"/>
      <c r="GK199" s="217"/>
      <c r="GL199" s="217"/>
      <c r="GM199" s="217"/>
      <c r="GN199" s="217"/>
      <c r="GO199" s="217"/>
      <c r="GP199" s="217"/>
      <c r="GQ199" s="217"/>
      <c r="GR199" s="217"/>
      <c r="GS199" s="217"/>
      <c r="GT199" s="217"/>
      <c r="GU199" s="217"/>
      <c r="GV199" s="217"/>
      <c r="GW199" s="217"/>
      <c r="GX199" s="217"/>
      <c r="GY199" s="217"/>
      <c r="GZ199" s="217"/>
      <c r="HA199" s="217"/>
      <c r="HB199" s="217"/>
      <c r="HC199" s="217"/>
      <c r="HD199" s="217"/>
      <c r="HE199" s="217"/>
      <c r="HF199" s="217"/>
      <c r="HG199" s="217"/>
      <c r="HH199" s="217"/>
      <c r="HI199" s="217"/>
      <c r="HJ199" s="217"/>
      <c r="HK199" s="217"/>
      <c r="HL199" s="217"/>
      <c r="HM199" s="217"/>
      <c r="HN199" s="217"/>
      <c r="HO199" s="217"/>
      <c r="HP199" s="217"/>
      <c r="HQ199" s="217"/>
      <c r="HR199" s="217"/>
      <c r="HS199" s="217"/>
      <c r="HT199" s="217"/>
      <c r="HU199" s="217"/>
      <c r="HV199" s="217"/>
      <c r="HW199" s="217"/>
      <c r="HX199" s="217"/>
      <c r="HY199" s="217"/>
      <c r="HZ199" s="217"/>
      <c r="IA199" s="217"/>
      <c r="IB199" s="217"/>
      <c r="IC199" s="217"/>
      <c r="ID199" s="217"/>
      <c r="IE199" s="217"/>
      <c r="IF199" s="217"/>
      <c r="IG199" s="217"/>
      <c r="IH199" s="217"/>
      <c r="II199" s="217"/>
      <c r="IJ199" s="217"/>
      <c r="IK199" s="217"/>
      <c r="IL199" s="217"/>
      <c r="IM199" s="217"/>
      <c r="IN199" s="217"/>
      <c r="IO199" s="217"/>
      <c r="IP199" s="217"/>
      <c r="IQ199" s="217"/>
      <c r="IR199" s="217"/>
      <c r="IS199" s="217"/>
      <c r="IT199" s="217"/>
      <c r="IU199" s="217"/>
      <c r="IV199" s="217"/>
    </row>
    <row r="200" spans="1:256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  <c r="CO200" s="218"/>
      <c r="CP200" s="218"/>
      <c r="CQ200" s="218"/>
      <c r="CR200" s="218"/>
      <c r="CS200" s="218"/>
      <c r="CT200" s="218"/>
      <c r="CU200" s="218"/>
      <c r="CV200" s="218"/>
      <c r="CW200" s="218"/>
      <c r="CX200" s="218"/>
      <c r="CY200" s="218"/>
      <c r="CZ200" s="218"/>
      <c r="DA200" s="218"/>
      <c r="DB200" s="218"/>
      <c r="DC200" s="218"/>
      <c r="DD200" s="218"/>
      <c r="DE200" s="218"/>
      <c r="DF200" s="218"/>
      <c r="DG200" s="218"/>
      <c r="DH200" s="218"/>
      <c r="DI200" s="218"/>
      <c r="DJ200" s="218"/>
      <c r="DK200" s="218"/>
      <c r="DL200" s="218"/>
      <c r="DM200" s="218"/>
      <c r="DN200" s="218"/>
      <c r="DO200" s="218"/>
      <c r="DP200" s="218"/>
      <c r="DQ200" s="218"/>
      <c r="DR200" s="218"/>
      <c r="DS200" s="218"/>
      <c r="DT200" s="218"/>
      <c r="DU200" s="218"/>
      <c r="DV200" s="218"/>
      <c r="DW200" s="218"/>
      <c r="DX200" s="218"/>
      <c r="DY200" s="218"/>
      <c r="DZ200" s="218"/>
      <c r="EA200" s="218"/>
      <c r="EB200" s="218"/>
      <c r="EC200" s="218"/>
      <c r="ED200" s="218"/>
      <c r="EE200" s="218"/>
      <c r="EF200" s="218"/>
      <c r="EG200" s="218"/>
      <c r="EH200" s="218"/>
      <c r="EI200" s="218"/>
      <c r="EJ200" s="218"/>
      <c r="EK200" s="218"/>
      <c r="EL200" s="218"/>
      <c r="EM200" s="218"/>
      <c r="EN200" s="218"/>
      <c r="EO200" s="218"/>
      <c r="EP200" s="218"/>
      <c r="EQ200" s="218"/>
      <c r="ER200" s="218"/>
      <c r="ES200" s="218"/>
      <c r="ET200" s="218"/>
      <c r="EU200" s="218"/>
      <c r="EV200" s="218"/>
      <c r="EW200" s="218"/>
      <c r="EX200" s="218"/>
      <c r="EY200" s="218"/>
      <c r="EZ200" s="218"/>
      <c r="FA200" s="218"/>
      <c r="FB200" s="218"/>
      <c r="FC200" s="218"/>
      <c r="FD200" s="218"/>
      <c r="FE200" s="218"/>
      <c r="FF200" s="218"/>
      <c r="FG200" s="218"/>
      <c r="FH200" s="218"/>
      <c r="FI200" s="218"/>
      <c r="FJ200" s="218"/>
      <c r="FK200" s="218"/>
      <c r="FL200" s="218"/>
      <c r="FM200" s="218"/>
      <c r="FN200" s="218"/>
      <c r="FO200" s="218"/>
      <c r="FP200" s="218"/>
      <c r="FQ200" s="218"/>
      <c r="FR200" s="218"/>
      <c r="FS200" s="218"/>
      <c r="FT200" s="218"/>
      <c r="FU200" s="218"/>
      <c r="FV200" s="218"/>
      <c r="FW200" s="218"/>
      <c r="FX200" s="218"/>
      <c r="FY200" s="218"/>
      <c r="FZ200" s="218"/>
      <c r="GA200" s="218"/>
      <c r="GB200" s="218"/>
      <c r="GC200" s="218"/>
      <c r="GD200" s="218"/>
      <c r="GE200" s="218"/>
      <c r="GF200" s="218"/>
      <c r="GG200" s="218"/>
      <c r="GH200" s="218"/>
      <c r="GI200" s="218"/>
      <c r="GJ200" s="218"/>
      <c r="GK200" s="218"/>
      <c r="GL200" s="218"/>
      <c r="GM200" s="218"/>
      <c r="GN200" s="218"/>
      <c r="GO200" s="218"/>
      <c r="GP200" s="218"/>
      <c r="GQ200" s="218"/>
      <c r="GR200" s="218"/>
      <c r="GS200" s="218"/>
      <c r="GT200" s="218"/>
      <c r="GU200" s="218"/>
      <c r="GV200" s="218"/>
      <c r="GW200" s="218"/>
      <c r="GX200" s="218"/>
      <c r="GY200" s="218"/>
      <c r="GZ200" s="218"/>
      <c r="HA200" s="218"/>
      <c r="HB200" s="218"/>
      <c r="HC200" s="218"/>
      <c r="HD200" s="218"/>
      <c r="HE200" s="218"/>
      <c r="HF200" s="218"/>
      <c r="HG200" s="218"/>
      <c r="HH200" s="218"/>
      <c r="HI200" s="218"/>
      <c r="HJ200" s="218"/>
      <c r="HK200" s="218"/>
      <c r="HL200" s="218"/>
      <c r="HM200" s="218"/>
      <c r="HN200" s="218"/>
      <c r="HO200" s="218"/>
      <c r="HP200" s="218"/>
      <c r="HQ200" s="218"/>
      <c r="HR200" s="218"/>
      <c r="HS200" s="218"/>
      <c r="HT200" s="218"/>
      <c r="HU200" s="218"/>
      <c r="HV200" s="218"/>
      <c r="HW200" s="218"/>
      <c r="HX200" s="218"/>
      <c r="HY200" s="218"/>
      <c r="HZ200" s="218"/>
      <c r="IA200" s="218"/>
      <c r="IB200" s="218"/>
      <c r="IC200" s="218"/>
      <c r="ID200" s="218"/>
      <c r="IE200" s="218"/>
      <c r="IF200" s="218"/>
      <c r="IG200" s="218"/>
      <c r="IH200" s="218"/>
      <c r="II200" s="218"/>
      <c r="IJ200" s="218"/>
      <c r="IK200" s="218"/>
      <c r="IL200" s="218"/>
      <c r="IM200" s="218"/>
      <c r="IN200" s="218"/>
      <c r="IO200" s="218"/>
      <c r="IP200" s="218"/>
      <c r="IQ200" s="218"/>
      <c r="IR200" s="218"/>
      <c r="IS200" s="218"/>
      <c r="IT200" s="218"/>
      <c r="IU200" s="218"/>
      <c r="IV200" s="218"/>
    </row>
    <row r="202" spans="1:256">
      <c r="A202" s="20" t="s">
        <v>35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256">
      <c r="A203" s="23"/>
      <c r="B203" s="47" t="s">
        <v>11</v>
      </c>
      <c r="C203" s="397" t="s">
        <v>12</v>
      </c>
      <c r="D203" s="399" t="s">
        <v>13</v>
      </c>
      <c r="E203" s="397" t="s">
        <v>14</v>
      </c>
      <c r="F203" s="401" t="s">
        <v>8</v>
      </c>
      <c r="G203" s="25"/>
      <c r="H203" s="25"/>
      <c r="I203" s="26"/>
      <c r="J203" s="397" t="s">
        <v>9</v>
      </c>
      <c r="K203" s="397" t="s">
        <v>15</v>
      </c>
      <c r="L203" s="25" t="s">
        <v>16</v>
      </c>
      <c r="M203" s="25"/>
      <c r="N203" s="25"/>
      <c r="O203" s="26"/>
    </row>
    <row r="204" spans="1:256" ht="25.5">
      <c r="A204" s="48"/>
      <c r="B204" s="49" t="s">
        <v>17</v>
      </c>
      <c r="C204" s="398"/>
      <c r="D204" s="400"/>
      <c r="E204" s="398"/>
      <c r="F204" s="402"/>
      <c r="G204" s="29" t="s">
        <v>18</v>
      </c>
      <c r="H204" s="30" t="s">
        <v>19</v>
      </c>
      <c r="I204" s="26" t="s">
        <v>20</v>
      </c>
      <c r="J204" s="398"/>
      <c r="K204" s="398"/>
      <c r="L204" s="31" t="s">
        <v>285</v>
      </c>
      <c r="M204" s="29" t="s">
        <v>21</v>
      </c>
      <c r="N204" s="30" t="s">
        <v>22</v>
      </c>
      <c r="O204" s="26" t="s">
        <v>23</v>
      </c>
    </row>
    <row r="205" spans="1:256">
      <c r="A205" s="32"/>
      <c r="B205" s="33" t="s">
        <v>24</v>
      </c>
      <c r="C205" s="146" t="e">
        <f>ROUND((C4-#REF!)/#REF!*100,1)</f>
        <v>#REF!</v>
      </c>
      <c r="D205" s="147" t="e">
        <f>ROUND((D4-#REF!)/#REF!*100,1)</f>
        <v>#REF!</v>
      </c>
      <c r="E205" s="147" t="e">
        <f>ROUND((E4-#REF!)/#REF!*100,1)</f>
        <v>#REF!</v>
      </c>
      <c r="F205" s="147" t="e">
        <f>ROUND((F4-#REF!)/#REF!*100,1)</f>
        <v>#REF!</v>
      </c>
      <c r="G205" s="147" t="e">
        <f>ROUND((G4-#REF!)/#REF!*100,1)</f>
        <v>#REF!</v>
      </c>
      <c r="H205" s="147" t="e">
        <f>ROUND((H4-#REF!)/#REF!*100,1)</f>
        <v>#REF!</v>
      </c>
      <c r="I205" s="147" t="e">
        <f>ROUND((I4-#REF!)/#REF!*100,1)</f>
        <v>#REF!</v>
      </c>
      <c r="J205" s="147" t="e">
        <f>ROUND((J4-#REF!)/#REF!*100,1)</f>
        <v>#REF!</v>
      </c>
      <c r="K205" s="147" t="e">
        <f>ROUND((K4-#REF!)/#REF!*100,1)</f>
        <v>#REF!</v>
      </c>
      <c r="L205" s="147" t="e">
        <f>ROUND((L4-#REF!)/#REF!*100,1)</f>
        <v>#REF!</v>
      </c>
      <c r="M205" s="147" t="e">
        <f>ROUND((M4-#REF!)/#REF!*100,1)</f>
        <v>#REF!</v>
      </c>
      <c r="N205" s="147" t="e">
        <f>ROUND((N4-#REF!)/#REF!*100,1)</f>
        <v>#REF!</v>
      </c>
      <c r="O205" s="148" t="e">
        <f>ROUND((O4-#REF!)/#REF!*100,1)</f>
        <v>#REF!</v>
      </c>
    </row>
    <row r="206" spans="1:256">
      <c r="A206" s="36">
        <v>1</v>
      </c>
      <c r="B206" s="37" t="s">
        <v>25</v>
      </c>
      <c r="C206" s="149" t="e">
        <f>ROUND((C5-#REF!)/#REF!*100,1)</f>
        <v>#REF!</v>
      </c>
      <c r="D206" s="150" t="e">
        <f>ROUND((D5-#REF!)/#REF!*100,1)</f>
        <v>#REF!</v>
      </c>
      <c r="E206" s="150" t="e">
        <f>ROUND((E5-#REF!)/#REF!*100,1)</f>
        <v>#REF!</v>
      </c>
      <c r="F206" s="150" t="e">
        <f>ROUND((F5-#REF!)/#REF!*100,1)</f>
        <v>#REF!</v>
      </c>
      <c r="G206" s="150" t="e">
        <f>ROUND((G5-#REF!)/#REF!*100,1)</f>
        <v>#REF!</v>
      </c>
      <c r="H206" s="150" t="e">
        <f>ROUND((H5-#REF!)/#REF!*100,1)</f>
        <v>#REF!</v>
      </c>
      <c r="I206" s="150" t="e">
        <f>ROUND((I5-#REF!)/#REF!*100,1)</f>
        <v>#REF!</v>
      </c>
      <c r="J206" s="150" t="e">
        <f>ROUND((J5-#REF!)/#REF!*100,1)</f>
        <v>#REF!</v>
      </c>
      <c r="K206" s="150" t="e">
        <f>ROUND((K5-#REF!)/#REF!*100,1)</f>
        <v>#REF!</v>
      </c>
      <c r="L206" s="150" t="e">
        <f>ROUND((L5-#REF!)/#REF!*100,1)</f>
        <v>#REF!</v>
      </c>
      <c r="M206" s="150" t="e">
        <f>ROUND((M5-#REF!)/#REF!*100,1)</f>
        <v>#REF!</v>
      </c>
      <c r="N206" s="150" t="e">
        <f>ROUND((N5-#REF!)/#REF!*100,1)</f>
        <v>#REF!</v>
      </c>
      <c r="O206" s="151" t="e">
        <f>ROUND((O5-#REF!)/#REF!*100,1)</f>
        <v>#REF!</v>
      </c>
    </row>
    <row r="207" spans="1:256">
      <c r="A207" s="36">
        <v>2</v>
      </c>
      <c r="B207" s="37" t="s">
        <v>26</v>
      </c>
      <c r="C207" s="149" t="e">
        <f>ROUND((C6-#REF!)/#REF!*100,1)</f>
        <v>#REF!</v>
      </c>
      <c r="D207" s="150" t="e">
        <f>ROUND((D6-#REF!)/#REF!*100,1)</f>
        <v>#REF!</v>
      </c>
      <c r="E207" s="150" t="e">
        <f>ROUND((E6-#REF!)/#REF!*100,1)</f>
        <v>#REF!</v>
      </c>
      <c r="F207" s="150" t="e">
        <f>ROUND((F6-#REF!)/#REF!*100,1)</f>
        <v>#REF!</v>
      </c>
      <c r="G207" s="150" t="e">
        <f>ROUND((G6-#REF!)/#REF!*100,1)</f>
        <v>#REF!</v>
      </c>
      <c r="H207" s="150" t="e">
        <f>ROUND((H6-#REF!)/#REF!*100,1)</f>
        <v>#REF!</v>
      </c>
      <c r="I207" s="150" t="e">
        <f>ROUND((I6-#REF!)/#REF!*100,1)</f>
        <v>#REF!</v>
      </c>
      <c r="J207" s="150" t="e">
        <f>ROUND((J6-#REF!)/#REF!*100,1)</f>
        <v>#REF!</v>
      </c>
      <c r="K207" s="150" t="e">
        <f>ROUND((K6-#REF!)/#REF!*100,1)</f>
        <v>#REF!</v>
      </c>
      <c r="L207" s="150" t="e">
        <f>ROUND((L6-#REF!)/#REF!*100,1)</f>
        <v>#REF!</v>
      </c>
      <c r="M207" s="150" t="e">
        <f>ROUND((M6-#REF!)/#REF!*100,1)</f>
        <v>#REF!</v>
      </c>
      <c r="N207" s="150" t="e">
        <f>ROUND((N6-#REF!)/#REF!*100,1)</f>
        <v>#REF!</v>
      </c>
      <c r="O207" s="151" t="e">
        <f>ROUND((O6-#REF!)/#REF!*100,1)</f>
        <v>#REF!</v>
      </c>
    </row>
    <row r="208" spans="1:256">
      <c r="A208" s="36">
        <v>3</v>
      </c>
      <c r="B208" s="37" t="s">
        <v>27</v>
      </c>
      <c r="C208" s="149" t="e">
        <f>ROUND((C7-#REF!)/#REF!*100,1)</f>
        <v>#REF!</v>
      </c>
      <c r="D208" s="150" t="e">
        <f>ROUND((D7-#REF!)/#REF!*100,1)</f>
        <v>#REF!</v>
      </c>
      <c r="E208" s="150" t="e">
        <f>ROUND((E7-#REF!)/#REF!*100,1)</f>
        <v>#REF!</v>
      </c>
      <c r="F208" s="150" t="e">
        <f>ROUND((F7-#REF!)/#REF!*100,1)</f>
        <v>#REF!</v>
      </c>
      <c r="G208" s="150" t="e">
        <f>ROUND((G7-#REF!)/#REF!*100,1)</f>
        <v>#REF!</v>
      </c>
      <c r="H208" s="150" t="e">
        <f>ROUND((H7-#REF!)/#REF!*100,1)</f>
        <v>#REF!</v>
      </c>
      <c r="I208" s="150" t="e">
        <f>ROUND((I7-#REF!)/#REF!*100,1)</f>
        <v>#REF!</v>
      </c>
      <c r="J208" s="150" t="e">
        <f>ROUND((J7-#REF!)/#REF!*100,1)</f>
        <v>#REF!</v>
      </c>
      <c r="K208" s="150" t="e">
        <f>ROUND((K7-#REF!)/#REF!*100,1)</f>
        <v>#REF!</v>
      </c>
      <c r="L208" s="150" t="e">
        <f>ROUND((L7-#REF!)/#REF!*100,1)</f>
        <v>#REF!</v>
      </c>
      <c r="M208" s="150" t="e">
        <f>ROUND((M7-#REF!)/#REF!*100,1)</f>
        <v>#REF!</v>
      </c>
      <c r="N208" s="150" t="e">
        <f>ROUND((N7-#REF!)/#REF!*100,1)</f>
        <v>#REF!</v>
      </c>
      <c r="O208" s="151" t="e">
        <f>ROUND((O7-#REF!)/#REF!*100,1)</f>
        <v>#REF!</v>
      </c>
    </row>
    <row r="209" spans="1:15">
      <c r="A209" s="36">
        <v>4</v>
      </c>
      <c r="B209" s="37" t="s">
        <v>28</v>
      </c>
      <c r="C209" s="149" t="e">
        <f>ROUND((C8-#REF!)/#REF!*100,1)</f>
        <v>#REF!</v>
      </c>
      <c r="D209" s="150" t="e">
        <f>ROUND((D8-#REF!)/#REF!*100,1)</f>
        <v>#REF!</v>
      </c>
      <c r="E209" s="150" t="e">
        <f>ROUND((E8-#REF!)/#REF!*100,1)</f>
        <v>#REF!</v>
      </c>
      <c r="F209" s="150" t="e">
        <f>ROUND((F8-#REF!)/#REF!*100,1)</f>
        <v>#REF!</v>
      </c>
      <c r="G209" s="150" t="e">
        <f>ROUND((G8-#REF!)/#REF!*100,1)</f>
        <v>#REF!</v>
      </c>
      <c r="H209" s="150" t="e">
        <f>ROUND((H8-#REF!)/#REF!*100,1)</f>
        <v>#REF!</v>
      </c>
      <c r="I209" s="150" t="e">
        <f>ROUND((I8-#REF!)/#REF!*100,1)</f>
        <v>#REF!</v>
      </c>
      <c r="J209" s="150" t="e">
        <f>ROUND((J8-#REF!)/#REF!*100,1)</f>
        <v>#REF!</v>
      </c>
      <c r="K209" s="150" t="e">
        <f>ROUND((K8-#REF!)/#REF!*100,1)</f>
        <v>#REF!</v>
      </c>
      <c r="L209" s="150" t="e">
        <f>ROUND((L8-#REF!)/#REF!*100,1)</f>
        <v>#REF!</v>
      </c>
      <c r="M209" s="150" t="e">
        <f>ROUND((M8-#REF!)/#REF!*100,1)</f>
        <v>#REF!</v>
      </c>
      <c r="N209" s="150" t="e">
        <f>ROUND((N8-#REF!)/#REF!*100,1)</f>
        <v>#REF!</v>
      </c>
      <c r="O209" s="151" t="e">
        <f>ROUND((O8-#REF!)/#REF!*100,1)</f>
        <v>#REF!</v>
      </c>
    </row>
    <row r="210" spans="1:15">
      <c r="A210" s="36">
        <v>5</v>
      </c>
      <c r="B210" s="37" t="s">
        <v>29</v>
      </c>
      <c r="C210" s="149" t="e">
        <f>ROUND((C9-#REF!)/#REF!*100,1)</f>
        <v>#REF!</v>
      </c>
      <c r="D210" s="150" t="e">
        <f>ROUND((D9-#REF!)/#REF!*100,1)</f>
        <v>#REF!</v>
      </c>
      <c r="E210" s="150" t="e">
        <f>ROUND((E9-#REF!)/#REF!*100,1)</f>
        <v>#REF!</v>
      </c>
      <c r="F210" s="150" t="e">
        <f>ROUND((F9-#REF!)/#REF!*100,1)</f>
        <v>#REF!</v>
      </c>
      <c r="G210" s="150" t="e">
        <f>ROUND((G9-#REF!)/#REF!*100,1)</f>
        <v>#REF!</v>
      </c>
      <c r="H210" s="150" t="e">
        <f>ROUND((H9-#REF!)/#REF!*100,1)</f>
        <v>#REF!</v>
      </c>
      <c r="I210" s="150" t="e">
        <f>ROUND((I9-#REF!)/#REF!*100,1)</f>
        <v>#REF!</v>
      </c>
      <c r="J210" s="150" t="e">
        <f>ROUND((J9-#REF!)/#REF!*100,1)</f>
        <v>#REF!</v>
      </c>
      <c r="K210" s="150" t="e">
        <f>ROUND((K9-#REF!)/#REF!*100,1)</f>
        <v>#REF!</v>
      </c>
      <c r="L210" s="150" t="e">
        <f>ROUND((L9-#REF!)/#REF!*100,1)</f>
        <v>#REF!</v>
      </c>
      <c r="M210" s="150" t="e">
        <f>ROUND((M9-#REF!)/#REF!*100,1)</f>
        <v>#REF!</v>
      </c>
      <c r="N210" s="150" t="e">
        <f>ROUND((N9-#REF!)/#REF!*100,1)</f>
        <v>#REF!</v>
      </c>
      <c r="O210" s="151" t="e">
        <f>ROUND((O9-#REF!)/#REF!*100,1)</f>
        <v>#REF!</v>
      </c>
    </row>
    <row r="211" spans="1:15">
      <c r="A211" s="36">
        <v>6</v>
      </c>
      <c r="B211" s="37" t="s">
        <v>30</v>
      </c>
      <c r="C211" s="149" t="e">
        <f>ROUND((C10-#REF!)/#REF!*100,1)</f>
        <v>#REF!</v>
      </c>
      <c r="D211" s="150" t="e">
        <f>ROUND((D10-#REF!)/#REF!*100,1)</f>
        <v>#REF!</v>
      </c>
      <c r="E211" s="150" t="e">
        <f>ROUND((E10-#REF!)/#REF!*100,1)</f>
        <v>#REF!</v>
      </c>
      <c r="F211" s="150" t="e">
        <f>ROUND((F10-#REF!)/#REF!*100,1)</f>
        <v>#REF!</v>
      </c>
      <c r="G211" s="150" t="e">
        <f>ROUND((G10-#REF!)/#REF!*100,1)</f>
        <v>#REF!</v>
      </c>
      <c r="H211" s="150" t="e">
        <f>ROUND((H10-#REF!)/#REF!*100,1)</f>
        <v>#REF!</v>
      </c>
      <c r="I211" s="150" t="e">
        <f>ROUND((I10-#REF!)/#REF!*100,1)</f>
        <v>#REF!</v>
      </c>
      <c r="J211" s="150" t="e">
        <f>ROUND((J10-#REF!)/#REF!*100,1)</f>
        <v>#REF!</v>
      </c>
      <c r="K211" s="150" t="e">
        <f>ROUND((K10-#REF!)/#REF!*100,1)</f>
        <v>#REF!</v>
      </c>
      <c r="L211" s="150" t="e">
        <f>ROUND((L10-#REF!)/#REF!*100,1)</f>
        <v>#REF!</v>
      </c>
      <c r="M211" s="150" t="e">
        <f>ROUND((M10-#REF!)/#REF!*100,1)</f>
        <v>#REF!</v>
      </c>
      <c r="N211" s="150" t="e">
        <f>ROUND((N10-#REF!)/#REF!*100,1)</f>
        <v>#REF!</v>
      </c>
      <c r="O211" s="151" t="e">
        <f>ROUND((O10-#REF!)/#REF!*100,1)</f>
        <v>#REF!</v>
      </c>
    </row>
    <row r="212" spans="1:15">
      <c r="A212" s="36">
        <v>7</v>
      </c>
      <c r="B212" s="37" t="s">
        <v>31</v>
      </c>
      <c r="C212" s="149" t="e">
        <f>ROUND((C11-#REF!)/#REF!*100,1)</f>
        <v>#REF!</v>
      </c>
      <c r="D212" s="150" t="e">
        <f>ROUND((D11-#REF!)/#REF!*100,1)</f>
        <v>#REF!</v>
      </c>
      <c r="E212" s="150" t="e">
        <f>ROUND((E11-#REF!)/#REF!*100,1)</f>
        <v>#REF!</v>
      </c>
      <c r="F212" s="150" t="e">
        <f>ROUND((F11-#REF!)/#REF!*100,1)</f>
        <v>#REF!</v>
      </c>
      <c r="G212" s="150" t="e">
        <f>ROUND((G11-#REF!)/#REF!*100,1)</f>
        <v>#REF!</v>
      </c>
      <c r="H212" s="150" t="e">
        <f>ROUND((H11-#REF!)/#REF!*100,1)</f>
        <v>#REF!</v>
      </c>
      <c r="I212" s="150" t="e">
        <f>ROUND((I11-#REF!)/#REF!*100,1)</f>
        <v>#REF!</v>
      </c>
      <c r="J212" s="150" t="e">
        <f>ROUND((J11-#REF!)/#REF!*100,1)</f>
        <v>#REF!</v>
      </c>
      <c r="K212" s="150" t="e">
        <f>ROUND((K11-#REF!)/#REF!*100,1)</f>
        <v>#REF!</v>
      </c>
      <c r="L212" s="150" t="e">
        <f>ROUND((L11-#REF!)/#REF!*100,1)</f>
        <v>#REF!</v>
      </c>
      <c r="M212" s="150" t="e">
        <f>ROUND((M11-#REF!)/#REF!*100,1)</f>
        <v>#REF!</v>
      </c>
      <c r="N212" s="150" t="e">
        <f>ROUND((N11-#REF!)/#REF!*100,1)</f>
        <v>#REF!</v>
      </c>
      <c r="O212" s="151" t="e">
        <f>ROUND((O11-#REF!)/#REF!*100,1)</f>
        <v>#REF!</v>
      </c>
    </row>
    <row r="213" spans="1:15">
      <c r="A213" s="36">
        <v>8</v>
      </c>
      <c r="B213" s="37" t="s">
        <v>32</v>
      </c>
      <c r="C213" s="149" t="e">
        <f>ROUND((C12-#REF!)/#REF!*100,1)</f>
        <v>#REF!</v>
      </c>
      <c r="D213" s="150" t="e">
        <f>ROUND((D12-#REF!)/#REF!*100,1)</f>
        <v>#REF!</v>
      </c>
      <c r="E213" s="150" t="e">
        <f>ROUND((E12-#REF!)/#REF!*100,1)</f>
        <v>#REF!</v>
      </c>
      <c r="F213" s="150" t="e">
        <f>ROUND((F12-#REF!)/#REF!*100,1)</f>
        <v>#REF!</v>
      </c>
      <c r="G213" s="150" t="e">
        <f>ROUND((G12-#REF!)/#REF!*100,1)</f>
        <v>#REF!</v>
      </c>
      <c r="H213" s="150" t="e">
        <f>ROUND((H12-#REF!)/#REF!*100,1)</f>
        <v>#REF!</v>
      </c>
      <c r="I213" s="150" t="e">
        <f>ROUND((I12-#REF!)/#REF!*100,1)</f>
        <v>#REF!</v>
      </c>
      <c r="J213" s="150" t="e">
        <f>ROUND((J12-#REF!)/#REF!*100,1)</f>
        <v>#REF!</v>
      </c>
      <c r="K213" s="150" t="e">
        <f>ROUND((K12-#REF!)/#REF!*100,1)</f>
        <v>#REF!</v>
      </c>
      <c r="L213" s="150" t="e">
        <f>ROUND((L12-#REF!)/#REF!*100,1)</f>
        <v>#REF!</v>
      </c>
      <c r="M213" s="150" t="e">
        <f>ROUND((M12-#REF!)/#REF!*100,1)</f>
        <v>#REF!</v>
      </c>
      <c r="N213" s="150" t="e">
        <f>ROUND((N12-#REF!)/#REF!*100,1)</f>
        <v>#REF!</v>
      </c>
      <c r="O213" s="151" t="e">
        <f>ROUND((O12-#REF!)/#REF!*100,1)</f>
        <v>#REF!</v>
      </c>
    </row>
    <row r="214" spans="1:15">
      <c r="A214" s="36">
        <v>9</v>
      </c>
      <c r="B214" s="37" t="s">
        <v>33</v>
      </c>
      <c r="C214" s="149" t="e">
        <f>ROUND((C13-#REF!)/#REF!*100,1)</f>
        <v>#REF!</v>
      </c>
      <c r="D214" s="150" t="e">
        <f>ROUND((D13-#REF!)/#REF!*100,1)</f>
        <v>#REF!</v>
      </c>
      <c r="E214" s="150" t="e">
        <f>ROUND((E13-#REF!)/#REF!*100,1)</f>
        <v>#REF!</v>
      </c>
      <c r="F214" s="150" t="e">
        <f>ROUND((F13-#REF!)/#REF!*100,1)</f>
        <v>#REF!</v>
      </c>
      <c r="G214" s="150" t="e">
        <f>ROUND((G13-#REF!)/#REF!*100,1)</f>
        <v>#REF!</v>
      </c>
      <c r="H214" s="150" t="e">
        <f>ROUND((H13-#REF!)/#REF!*100,1)</f>
        <v>#REF!</v>
      </c>
      <c r="I214" s="150" t="e">
        <f>ROUND((I13-#REF!)/#REF!*100,1)</f>
        <v>#REF!</v>
      </c>
      <c r="J214" s="150" t="e">
        <f>ROUND((J13-#REF!)/#REF!*100,1)</f>
        <v>#REF!</v>
      </c>
      <c r="K214" s="150" t="e">
        <f>ROUND((K13-#REF!)/#REF!*100,1)</f>
        <v>#REF!</v>
      </c>
      <c r="L214" s="150" t="e">
        <f>ROUND((L13-#REF!)/#REF!*100,1)</f>
        <v>#REF!</v>
      </c>
      <c r="M214" s="150" t="e">
        <f>ROUND((M13-#REF!)/#REF!*100,1)</f>
        <v>#REF!</v>
      </c>
      <c r="N214" s="150" t="e">
        <f>ROUND((N13-#REF!)/#REF!*100,1)</f>
        <v>#REF!</v>
      </c>
      <c r="O214" s="151" t="e">
        <f>ROUND((O13-#REF!)/#REF!*100,1)</f>
        <v>#REF!</v>
      </c>
    </row>
    <row r="215" spans="1:15">
      <c r="A215" s="40">
        <v>10</v>
      </c>
      <c r="B215" s="41" t="s">
        <v>34</v>
      </c>
      <c r="C215" s="152" t="e">
        <f>ROUND((C14-#REF!)/#REF!*100,1)</f>
        <v>#REF!</v>
      </c>
      <c r="D215" s="153" t="e">
        <f>ROUND((D14-#REF!)/#REF!*100,1)</f>
        <v>#REF!</v>
      </c>
      <c r="E215" s="153" t="e">
        <f>ROUND((E14-#REF!)/#REF!*100,1)</f>
        <v>#REF!</v>
      </c>
      <c r="F215" s="153" t="e">
        <f>ROUND((F14-#REF!)/#REF!*100,1)</f>
        <v>#REF!</v>
      </c>
      <c r="G215" s="153" t="e">
        <f>ROUND((G14-#REF!)/#REF!*100,1)</f>
        <v>#REF!</v>
      </c>
      <c r="H215" s="153" t="e">
        <f>ROUND((H14-#REF!)/#REF!*100,1)</f>
        <v>#REF!</v>
      </c>
      <c r="I215" s="153" t="e">
        <f>ROUND((I14-#REF!)/#REF!*100,1)</f>
        <v>#REF!</v>
      </c>
      <c r="J215" s="153" t="e">
        <f>ROUND((J14-#REF!)/#REF!*100,1)</f>
        <v>#REF!</v>
      </c>
      <c r="K215" s="153" t="e">
        <f>ROUND((K14-#REF!)/#REF!*100,1)</f>
        <v>#REF!</v>
      </c>
      <c r="L215" s="153" t="e">
        <f>ROUND((L14-#REF!)/#REF!*100,1)</f>
        <v>#REF!</v>
      </c>
      <c r="M215" s="153" t="e">
        <f>ROUND((M14-#REF!)/#REF!*100,1)</f>
        <v>#REF!</v>
      </c>
      <c r="N215" s="153" t="e">
        <f>ROUND((N14-#REF!)/#REF!*100,1)</f>
        <v>#REF!</v>
      </c>
      <c r="O215" s="154" t="e">
        <f>ROUND((O14-#REF!)/#REF!*100,1)</f>
        <v>#REF!</v>
      </c>
    </row>
    <row r="218" spans="1:15">
      <c r="A218" s="20" t="s">
        <v>142</v>
      </c>
      <c r="B218" s="21"/>
      <c r="C218" s="20"/>
      <c r="D218" s="20"/>
      <c r="E218" s="20"/>
      <c r="F218" s="20"/>
      <c r="G218" s="20"/>
      <c r="H218" s="19"/>
      <c r="I218" s="19"/>
      <c r="J218" s="19"/>
      <c r="K218" s="19"/>
      <c r="L218" s="19"/>
      <c r="M218" s="19"/>
      <c r="N218" s="19" t="s">
        <v>10</v>
      </c>
      <c r="O218" s="19"/>
    </row>
    <row r="219" spans="1:15">
      <c r="A219" s="23"/>
      <c r="B219" s="24" t="s">
        <v>11</v>
      </c>
      <c r="C219" s="397" t="s">
        <v>12</v>
      </c>
      <c r="D219" s="399" t="s">
        <v>13</v>
      </c>
      <c r="E219" s="397" t="s">
        <v>14</v>
      </c>
      <c r="F219" s="401" t="s">
        <v>8</v>
      </c>
      <c r="G219" s="25"/>
      <c r="H219" s="25"/>
      <c r="I219" s="26"/>
      <c r="J219" s="397" t="s">
        <v>9</v>
      </c>
      <c r="K219" s="397" t="s">
        <v>15</v>
      </c>
      <c r="L219" s="25" t="s">
        <v>16</v>
      </c>
      <c r="M219" s="25"/>
      <c r="N219" s="25"/>
      <c r="O219" s="26"/>
    </row>
    <row r="220" spans="1:15" ht="25.5">
      <c r="A220" s="48"/>
      <c r="B220" s="81" t="s">
        <v>17</v>
      </c>
      <c r="C220" s="398"/>
      <c r="D220" s="400"/>
      <c r="E220" s="398"/>
      <c r="F220" s="402"/>
      <c r="G220" s="29" t="s">
        <v>18</v>
      </c>
      <c r="H220" s="30" t="s">
        <v>19</v>
      </c>
      <c r="I220" s="26" t="s">
        <v>20</v>
      </c>
      <c r="J220" s="398"/>
      <c r="K220" s="398"/>
      <c r="L220" s="31" t="s">
        <v>285</v>
      </c>
      <c r="M220" s="29" t="s">
        <v>21</v>
      </c>
      <c r="N220" s="30" t="s">
        <v>22</v>
      </c>
      <c r="O220" s="26" t="s">
        <v>23</v>
      </c>
    </row>
    <row r="221" spans="1:15">
      <c r="A221" s="32"/>
      <c r="B221" s="44" t="s">
        <v>24</v>
      </c>
      <c r="C221" s="146">
        <f t="shared" ref="C221:O231" si="4">ROUND((C20-C4)/C4*100,1)</f>
        <v>0.2</v>
      </c>
      <c r="D221" s="147">
        <f t="shared" si="4"/>
        <v>-0.3</v>
      </c>
      <c r="E221" s="147">
        <f t="shared" si="4"/>
        <v>1</v>
      </c>
      <c r="F221" s="147">
        <f t="shared" si="4"/>
        <v>-1.2</v>
      </c>
      <c r="G221" s="147">
        <f t="shared" si="4"/>
        <v>-3.3</v>
      </c>
      <c r="H221" s="147">
        <f t="shared" si="4"/>
        <v>0</v>
      </c>
      <c r="I221" s="147">
        <f t="shared" si="4"/>
        <v>-186.5</v>
      </c>
      <c r="J221" s="147">
        <f t="shared" si="4"/>
        <v>3.8</v>
      </c>
      <c r="K221" s="147">
        <f t="shared" si="4"/>
        <v>-0.1</v>
      </c>
      <c r="L221" s="147">
        <f t="shared" si="4"/>
        <v>-12.3</v>
      </c>
      <c r="M221" s="147">
        <f t="shared" si="4"/>
        <v>0.5</v>
      </c>
      <c r="N221" s="147">
        <f t="shared" si="4"/>
        <v>0.2</v>
      </c>
      <c r="O221" s="148">
        <f t="shared" si="4"/>
        <v>-3.4</v>
      </c>
    </row>
    <row r="222" spans="1:15">
      <c r="A222" s="36">
        <v>1</v>
      </c>
      <c r="B222" s="50" t="s">
        <v>25</v>
      </c>
      <c r="C222" s="149">
        <f t="shared" si="4"/>
        <v>-0.7</v>
      </c>
      <c r="D222" s="150">
        <f t="shared" si="4"/>
        <v>-1.2</v>
      </c>
      <c r="E222" s="150">
        <f t="shared" si="4"/>
        <v>1</v>
      </c>
      <c r="F222" s="150">
        <f t="shared" si="4"/>
        <v>1.9</v>
      </c>
      <c r="G222" s="150">
        <f t="shared" si="4"/>
        <v>6.2</v>
      </c>
      <c r="H222" s="150">
        <f t="shared" si="4"/>
        <v>2.2000000000000002</v>
      </c>
      <c r="I222" s="150">
        <f t="shared" si="4"/>
        <v>-187</v>
      </c>
      <c r="J222" s="150">
        <f t="shared" si="4"/>
        <v>20.2</v>
      </c>
      <c r="K222" s="150">
        <f t="shared" si="4"/>
        <v>0.4</v>
      </c>
      <c r="L222" s="150">
        <f t="shared" si="4"/>
        <v>-28.2</v>
      </c>
      <c r="M222" s="150">
        <f t="shared" si="4"/>
        <v>0.9</v>
      </c>
      <c r="N222" s="150">
        <f t="shared" si="4"/>
        <v>0.7</v>
      </c>
      <c r="O222" s="151">
        <f t="shared" si="4"/>
        <v>222.5</v>
      </c>
    </row>
    <row r="223" spans="1:15">
      <c r="A223" s="36">
        <v>2</v>
      </c>
      <c r="B223" s="50" t="s">
        <v>26</v>
      </c>
      <c r="C223" s="149">
        <f t="shared" si="4"/>
        <v>2.1</v>
      </c>
      <c r="D223" s="150">
        <f t="shared" si="4"/>
        <v>-0.8</v>
      </c>
      <c r="E223" s="150">
        <f t="shared" si="4"/>
        <v>0.6</v>
      </c>
      <c r="F223" s="150">
        <f t="shared" si="4"/>
        <v>-0.8</v>
      </c>
      <c r="G223" s="150">
        <f t="shared" si="4"/>
        <v>5.4</v>
      </c>
      <c r="H223" s="150">
        <f t="shared" si="4"/>
        <v>-1.4</v>
      </c>
      <c r="I223" s="150">
        <f t="shared" si="4"/>
        <v>-185.3</v>
      </c>
      <c r="J223" s="150">
        <f t="shared" si="4"/>
        <v>-28.7</v>
      </c>
      <c r="K223" s="150">
        <f t="shared" si="4"/>
        <v>-1.4</v>
      </c>
      <c r="L223" s="150">
        <f t="shared" si="4"/>
        <v>-23.5</v>
      </c>
      <c r="M223" s="150">
        <f t="shared" si="4"/>
        <v>-0.7</v>
      </c>
      <c r="N223" s="150">
        <f t="shared" si="4"/>
        <v>-1.1000000000000001</v>
      </c>
      <c r="O223" s="151">
        <f t="shared" si="4"/>
        <v>-64.8</v>
      </c>
    </row>
    <row r="224" spans="1:15">
      <c r="A224" s="36">
        <v>3</v>
      </c>
      <c r="B224" s="50" t="s">
        <v>27</v>
      </c>
      <c r="C224" s="149">
        <f t="shared" si="4"/>
        <v>7.5</v>
      </c>
      <c r="D224" s="150">
        <f t="shared" si="4"/>
        <v>1.1000000000000001</v>
      </c>
      <c r="E224" s="150">
        <f t="shared" si="4"/>
        <v>1.4</v>
      </c>
      <c r="F224" s="150">
        <f t="shared" si="4"/>
        <v>-0.9</v>
      </c>
      <c r="G224" s="150">
        <f t="shared" si="4"/>
        <v>-0.3</v>
      </c>
      <c r="H224" s="150">
        <f t="shared" si="4"/>
        <v>-0.1</v>
      </c>
      <c r="I224" s="150">
        <f t="shared" si="4"/>
        <v>-187.4</v>
      </c>
      <c r="J224" s="150">
        <f t="shared" si="4"/>
        <v>11.7</v>
      </c>
      <c r="K224" s="150">
        <f t="shared" si="4"/>
        <v>1.1000000000000001</v>
      </c>
      <c r="L224" s="150">
        <f t="shared" si="4"/>
        <v>-20.6</v>
      </c>
      <c r="M224" s="150">
        <f t="shared" si="4"/>
        <v>1.3</v>
      </c>
      <c r="N224" s="150">
        <f t="shared" si="4"/>
        <v>1.4</v>
      </c>
      <c r="O224" s="151">
        <f t="shared" si="4"/>
        <v>-77.599999999999994</v>
      </c>
    </row>
    <row r="225" spans="1:15">
      <c r="A225" s="36">
        <v>4</v>
      </c>
      <c r="B225" s="50" t="s">
        <v>28</v>
      </c>
      <c r="C225" s="149">
        <f t="shared" si="4"/>
        <v>0.5</v>
      </c>
      <c r="D225" s="150">
        <f t="shared" si="4"/>
        <v>1.1000000000000001</v>
      </c>
      <c r="E225" s="150">
        <f t="shared" si="4"/>
        <v>1.5</v>
      </c>
      <c r="F225" s="150">
        <f t="shared" si="4"/>
        <v>0.9</v>
      </c>
      <c r="G225" s="150">
        <f t="shared" si="4"/>
        <v>-11.1</v>
      </c>
      <c r="H225" s="150">
        <f t="shared" si="4"/>
        <v>3.7</v>
      </c>
      <c r="I225" s="150">
        <f t="shared" si="4"/>
        <v>-187.5</v>
      </c>
      <c r="J225" s="150">
        <f t="shared" si="4"/>
        <v>-1.6</v>
      </c>
      <c r="K225" s="150">
        <f t="shared" si="4"/>
        <v>1.1000000000000001</v>
      </c>
      <c r="L225" s="150">
        <f t="shared" si="4"/>
        <v>-54.4</v>
      </c>
      <c r="M225" s="150">
        <f t="shared" si="4"/>
        <v>1.5</v>
      </c>
      <c r="N225" s="150">
        <f t="shared" si="4"/>
        <v>1.4</v>
      </c>
      <c r="O225" s="151">
        <f t="shared" si="4"/>
        <v>50.7</v>
      </c>
    </row>
    <row r="226" spans="1:15">
      <c r="A226" s="36">
        <v>5</v>
      </c>
      <c r="B226" s="50" t="s">
        <v>29</v>
      </c>
      <c r="C226" s="149">
        <f t="shared" si="4"/>
        <v>-1.3</v>
      </c>
      <c r="D226" s="150">
        <f t="shared" si="4"/>
        <v>0.8</v>
      </c>
      <c r="E226" s="150">
        <f t="shared" si="4"/>
        <v>1.3</v>
      </c>
      <c r="F226" s="150">
        <f t="shared" si="4"/>
        <v>1.3</v>
      </c>
      <c r="G226" s="150">
        <f t="shared" si="4"/>
        <v>-5.3</v>
      </c>
      <c r="H226" s="150">
        <f t="shared" si="4"/>
        <v>3</v>
      </c>
      <c r="I226" s="150">
        <f t="shared" si="4"/>
        <v>-188.1</v>
      </c>
      <c r="J226" s="150">
        <f t="shared" si="4"/>
        <v>21.8</v>
      </c>
      <c r="K226" s="150">
        <f t="shared" si="4"/>
        <v>1.7</v>
      </c>
      <c r="L226" s="150">
        <f t="shared" si="4"/>
        <v>-20.7</v>
      </c>
      <c r="M226" s="150">
        <f t="shared" si="4"/>
        <v>2.7</v>
      </c>
      <c r="N226" s="150">
        <f t="shared" si="4"/>
        <v>2</v>
      </c>
      <c r="O226" s="151">
        <f t="shared" si="4"/>
        <v>-219.1</v>
      </c>
    </row>
    <row r="227" spans="1:15">
      <c r="A227" s="36">
        <v>6</v>
      </c>
      <c r="B227" s="50" t="s">
        <v>30</v>
      </c>
      <c r="C227" s="149">
        <f t="shared" si="4"/>
        <v>-6.6</v>
      </c>
      <c r="D227" s="150">
        <f t="shared" si="4"/>
        <v>-0.5</v>
      </c>
      <c r="E227" s="150">
        <f t="shared" si="4"/>
        <v>0.9</v>
      </c>
      <c r="F227" s="150">
        <f t="shared" si="4"/>
        <v>-13.5</v>
      </c>
      <c r="G227" s="150">
        <f t="shared" si="4"/>
        <v>-20.399999999999999</v>
      </c>
      <c r="H227" s="150">
        <f t="shared" si="4"/>
        <v>-11.7</v>
      </c>
      <c r="I227" s="150">
        <f t="shared" si="4"/>
        <v>-183.8</v>
      </c>
      <c r="J227" s="150">
        <f t="shared" si="4"/>
        <v>3.7</v>
      </c>
      <c r="K227" s="150">
        <f t="shared" si="4"/>
        <v>-3.3</v>
      </c>
      <c r="L227" s="150">
        <f t="shared" si="4"/>
        <v>-26.2</v>
      </c>
      <c r="M227" s="150">
        <f t="shared" si="4"/>
        <v>-2.6</v>
      </c>
      <c r="N227" s="150">
        <f t="shared" si="4"/>
        <v>-3</v>
      </c>
      <c r="O227" s="151">
        <f t="shared" si="4"/>
        <v>-194.9</v>
      </c>
    </row>
    <row r="228" spans="1:15">
      <c r="A228" s="36">
        <v>7</v>
      </c>
      <c r="B228" s="50" t="s">
        <v>31</v>
      </c>
      <c r="C228" s="149">
        <f t="shared" si="4"/>
        <v>-2.2000000000000002</v>
      </c>
      <c r="D228" s="150">
        <f t="shared" si="4"/>
        <v>0.1</v>
      </c>
      <c r="E228" s="150">
        <f t="shared" si="4"/>
        <v>-1.4</v>
      </c>
      <c r="F228" s="150">
        <f t="shared" si="4"/>
        <v>-2.6</v>
      </c>
      <c r="G228" s="150">
        <f t="shared" si="4"/>
        <v>-17.2</v>
      </c>
      <c r="H228" s="150">
        <f t="shared" si="4"/>
        <v>-0.2</v>
      </c>
      <c r="I228" s="150">
        <f t="shared" si="4"/>
        <v>-186.6</v>
      </c>
      <c r="J228" s="150">
        <f t="shared" si="4"/>
        <v>17.7</v>
      </c>
      <c r="K228" s="150">
        <f t="shared" si="4"/>
        <v>-0.1</v>
      </c>
      <c r="L228" s="150">
        <f t="shared" si="4"/>
        <v>-24.9</v>
      </c>
      <c r="M228" s="150">
        <f t="shared" si="4"/>
        <v>0.5</v>
      </c>
      <c r="N228" s="150">
        <f t="shared" si="4"/>
        <v>0.2</v>
      </c>
      <c r="O228" s="151">
        <f t="shared" si="4"/>
        <v>-458.9</v>
      </c>
    </row>
    <row r="229" spans="1:15">
      <c r="A229" s="36">
        <v>8</v>
      </c>
      <c r="B229" s="50" t="s">
        <v>32</v>
      </c>
      <c r="C229" s="149">
        <f t="shared" si="4"/>
        <v>4.4000000000000004</v>
      </c>
      <c r="D229" s="150">
        <f t="shared" si="4"/>
        <v>-0.4</v>
      </c>
      <c r="E229" s="150">
        <f t="shared" si="4"/>
        <v>-0.2</v>
      </c>
      <c r="F229" s="150">
        <f t="shared" si="4"/>
        <v>10.6</v>
      </c>
      <c r="G229" s="150">
        <f t="shared" si="4"/>
        <v>-1.1000000000000001</v>
      </c>
      <c r="H229" s="150">
        <f t="shared" si="4"/>
        <v>12.8</v>
      </c>
      <c r="I229" s="150">
        <f t="shared" si="4"/>
        <v>-187.7</v>
      </c>
      <c r="J229" s="150">
        <f t="shared" si="4"/>
        <v>4.4000000000000004</v>
      </c>
      <c r="K229" s="150">
        <f t="shared" si="4"/>
        <v>1.5</v>
      </c>
      <c r="L229" s="150">
        <f t="shared" si="4"/>
        <v>-24.8</v>
      </c>
      <c r="M229" s="150">
        <f t="shared" si="4"/>
        <v>2.8</v>
      </c>
      <c r="N229" s="150">
        <f t="shared" si="4"/>
        <v>1.9</v>
      </c>
      <c r="O229" s="151">
        <f t="shared" si="4"/>
        <v>-52.3</v>
      </c>
    </row>
    <row r="230" spans="1:15">
      <c r="A230" s="36">
        <v>9</v>
      </c>
      <c r="B230" s="50" t="s">
        <v>33</v>
      </c>
      <c r="C230" s="149">
        <f t="shared" si="4"/>
        <v>0.6</v>
      </c>
      <c r="D230" s="150">
        <f t="shared" si="4"/>
        <v>0.6</v>
      </c>
      <c r="E230" s="150">
        <f t="shared" si="4"/>
        <v>0.7</v>
      </c>
      <c r="F230" s="150">
        <f t="shared" si="4"/>
        <v>-5</v>
      </c>
      <c r="G230" s="150">
        <f t="shared" si="4"/>
        <v>-14</v>
      </c>
      <c r="H230" s="150">
        <f t="shared" si="4"/>
        <v>-2.7</v>
      </c>
      <c r="I230" s="150">
        <f t="shared" si="4"/>
        <v>-184.6</v>
      </c>
      <c r="J230" s="150">
        <f t="shared" si="4"/>
        <v>-28.2</v>
      </c>
      <c r="K230" s="150">
        <f t="shared" si="4"/>
        <v>-2.1</v>
      </c>
      <c r="L230" s="150">
        <f t="shared" si="4"/>
        <v>-23.3</v>
      </c>
      <c r="M230" s="150">
        <f t="shared" si="4"/>
        <v>-1.6</v>
      </c>
      <c r="N230" s="150">
        <f t="shared" si="4"/>
        <v>-1.8</v>
      </c>
      <c r="O230" s="151">
        <f t="shared" si="4"/>
        <v>-59.5</v>
      </c>
    </row>
    <row r="231" spans="1:15">
      <c r="A231" s="40">
        <v>10</v>
      </c>
      <c r="B231" s="51" t="s">
        <v>34</v>
      </c>
      <c r="C231" s="152">
        <f t="shared" si="4"/>
        <v>5.9</v>
      </c>
      <c r="D231" s="153">
        <f t="shared" si="4"/>
        <v>-0.3</v>
      </c>
      <c r="E231" s="153">
        <f t="shared" si="4"/>
        <v>3.8</v>
      </c>
      <c r="F231" s="153">
        <f t="shared" si="4"/>
        <v>9</v>
      </c>
      <c r="G231" s="153">
        <f t="shared" si="4"/>
        <v>2.7</v>
      </c>
      <c r="H231" s="153">
        <f t="shared" si="4"/>
        <v>10.8</v>
      </c>
      <c r="I231" s="153">
        <f t="shared" si="4"/>
        <v>-188.9</v>
      </c>
      <c r="J231" s="153">
        <f t="shared" si="4"/>
        <v>20.100000000000001</v>
      </c>
      <c r="K231" s="153">
        <f t="shared" si="4"/>
        <v>2.8</v>
      </c>
      <c r="L231" s="153">
        <f t="shared" si="4"/>
        <v>-19.399999999999999</v>
      </c>
      <c r="M231" s="153">
        <f t="shared" si="4"/>
        <v>3.3</v>
      </c>
      <c r="N231" s="153">
        <f t="shared" si="4"/>
        <v>3.1</v>
      </c>
      <c r="O231" s="154">
        <f t="shared" si="4"/>
        <v>-60.1</v>
      </c>
    </row>
  </sheetData>
  <mergeCells count="48">
    <mergeCell ref="K219:K220"/>
    <mergeCell ref="C219:C220"/>
    <mergeCell ref="D219:D220"/>
    <mergeCell ref="E219:E220"/>
    <mergeCell ref="F219:F220"/>
    <mergeCell ref="J219:J220"/>
    <mergeCell ref="F50:F51"/>
    <mergeCell ref="J50:J51"/>
    <mergeCell ref="C203:C204"/>
    <mergeCell ref="D203:D204"/>
    <mergeCell ref="K50:K51"/>
    <mergeCell ref="C50:C51"/>
    <mergeCell ref="D50:D51"/>
    <mergeCell ref="E50:E51"/>
    <mergeCell ref="E203:E204"/>
    <mergeCell ref="F203:F204"/>
    <mergeCell ref="J203:J204"/>
    <mergeCell ref="K203:K204"/>
    <mergeCell ref="C66:C67"/>
    <mergeCell ref="D66:D67"/>
    <mergeCell ref="E66:E67"/>
    <mergeCell ref="F66:F67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66:J67"/>
    <mergeCell ref="K66:K67"/>
    <mergeCell ref="C82:C83"/>
    <mergeCell ref="D82:D83"/>
    <mergeCell ref="E82:E83"/>
    <mergeCell ref="F82:F83"/>
    <mergeCell ref="J82:J83"/>
    <mergeCell ref="K82:K83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64"/>
  <sheetViews>
    <sheetView workbookViewId="0">
      <pane xSplit="15" ySplit="4" topLeftCell="P45" activePane="bottomRight" state="frozen"/>
      <selection pane="topRight" activeCell="P1" sqref="P1"/>
      <selection pane="bottomLeft" activeCell="A5" sqref="A5"/>
      <selection pane="bottomRight" activeCell="Q5" sqref="Q5:X15"/>
    </sheetView>
  </sheetViews>
  <sheetFormatPr defaultColWidth="11" defaultRowHeight="13.5"/>
  <cols>
    <col min="1" max="1" width="4.375" style="22" customWidth="1"/>
    <col min="2" max="2" width="11.625" style="22" customWidth="1"/>
    <col min="3" max="16" width="10.5" style="22" hidden="1" customWidth="1"/>
    <col min="17" max="24" width="10.5" style="22" customWidth="1"/>
    <col min="25" max="25" width="8.125" style="22" hidden="1" customWidth="1"/>
    <col min="26" max="31" width="8.125" style="22" customWidth="1"/>
    <col min="32" max="32" width="7.5" style="22" customWidth="1"/>
    <col min="33" max="16384" width="11" style="22"/>
  </cols>
  <sheetData>
    <row r="1" spans="1:37">
      <c r="A1" s="20" t="s">
        <v>301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V1" s="21"/>
      <c r="W1" s="21" t="s">
        <v>36</v>
      </c>
      <c r="X1" s="21"/>
      <c r="Y1" s="21"/>
      <c r="Z1" s="21"/>
      <c r="AA1" s="21"/>
      <c r="AB1" s="21"/>
      <c r="AC1" s="21" t="s">
        <v>37</v>
      </c>
      <c r="AD1" s="21"/>
      <c r="AE1" s="21"/>
      <c r="AF1" s="21"/>
      <c r="AK1" s="22" t="s">
        <v>274</v>
      </c>
    </row>
    <row r="2" spans="1:37">
      <c r="A2" s="155"/>
      <c r="B2" s="156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229">
        <v>2019</v>
      </c>
      <c r="W2" s="229">
        <v>2020</v>
      </c>
      <c r="X2" s="229">
        <v>2021</v>
      </c>
      <c r="Y2" s="54"/>
      <c r="Z2" s="54"/>
      <c r="AA2" s="55"/>
      <c r="AB2" s="55"/>
      <c r="AC2" s="55"/>
      <c r="AD2" s="230"/>
      <c r="AE2" s="231"/>
      <c r="AF2" s="231"/>
    </row>
    <row r="3" spans="1:37">
      <c r="A3" s="157"/>
      <c r="B3" s="158"/>
      <c r="C3" s="56" t="s">
        <v>39</v>
      </c>
      <c r="D3" s="57" t="s">
        <v>40</v>
      </c>
      <c r="E3" s="57" t="s">
        <v>41</v>
      </c>
      <c r="F3" s="57" t="s">
        <v>42</v>
      </c>
      <c r="G3" s="57" t="s">
        <v>43</v>
      </c>
      <c r="H3" s="57" t="s">
        <v>44</v>
      </c>
      <c r="I3" s="57" t="s">
        <v>45</v>
      </c>
      <c r="J3" s="57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232" t="s">
        <v>267</v>
      </c>
      <c r="W3" s="232" t="s">
        <v>222</v>
      </c>
      <c r="X3" s="232" t="s">
        <v>302</v>
      </c>
      <c r="Y3" s="58" t="s">
        <v>286</v>
      </c>
      <c r="Z3" s="58" t="s">
        <v>287</v>
      </c>
      <c r="AA3" s="37" t="s">
        <v>288</v>
      </c>
      <c r="AB3" s="37" t="s">
        <v>289</v>
      </c>
      <c r="AC3" s="37" t="s">
        <v>255</v>
      </c>
      <c r="AD3" s="82" t="s">
        <v>290</v>
      </c>
      <c r="AE3" s="219" t="s">
        <v>291</v>
      </c>
      <c r="AF3" s="219" t="s">
        <v>303</v>
      </c>
    </row>
    <row r="4" spans="1:37">
      <c r="A4" s="159"/>
      <c r="B4" s="160" t="s">
        <v>17</v>
      </c>
      <c r="C4" s="59"/>
      <c r="D4" s="60"/>
      <c r="E4" s="60"/>
      <c r="F4" s="60"/>
      <c r="G4" s="60"/>
      <c r="H4" s="60"/>
      <c r="I4" s="60"/>
      <c r="J4" s="60"/>
      <c r="K4" s="41"/>
      <c r="L4" s="61" t="s">
        <v>274</v>
      </c>
      <c r="M4" s="61" t="s">
        <v>259</v>
      </c>
      <c r="N4" s="61" t="s">
        <v>259</v>
      </c>
      <c r="O4" s="61" t="s">
        <v>259</v>
      </c>
      <c r="P4" s="61" t="s">
        <v>259</v>
      </c>
      <c r="Q4" s="61" t="s">
        <v>274</v>
      </c>
      <c r="R4" s="61" t="s">
        <v>274</v>
      </c>
      <c r="S4" s="61" t="s">
        <v>259</v>
      </c>
      <c r="T4" s="233" t="s">
        <v>274</v>
      </c>
      <c r="U4" s="61" t="s">
        <v>259</v>
      </c>
      <c r="V4" s="234" t="s">
        <v>58</v>
      </c>
      <c r="W4" s="234" t="s">
        <v>59</v>
      </c>
      <c r="X4" s="234" t="s">
        <v>59</v>
      </c>
      <c r="Y4" s="58"/>
      <c r="Z4" s="58"/>
      <c r="AA4" s="37"/>
      <c r="AB4" s="37"/>
      <c r="AC4" s="37"/>
      <c r="AD4" s="235"/>
      <c r="AE4" s="236"/>
      <c r="AF4" s="310"/>
    </row>
    <row r="5" spans="1:37">
      <c r="A5" s="32"/>
      <c r="B5" s="44" t="s">
        <v>24</v>
      </c>
      <c r="C5" s="220">
        <v>20381209</v>
      </c>
      <c r="D5" s="221">
        <v>19784388</v>
      </c>
      <c r="E5" s="221">
        <v>19144708</v>
      </c>
      <c r="F5" s="221">
        <v>19285155</v>
      </c>
      <c r="G5" s="221">
        <v>19441327</v>
      </c>
      <c r="H5" s="221">
        <v>19901837</v>
      </c>
      <c r="I5" s="221">
        <v>19782242.294825662</v>
      </c>
      <c r="J5" s="221">
        <v>19889432.330781937</v>
      </c>
      <c r="K5" s="221">
        <v>19545690.871568378</v>
      </c>
      <c r="L5" s="221">
        <v>18198634.559316851</v>
      </c>
      <c r="M5" s="221">
        <v>19374669.281888761</v>
      </c>
      <c r="N5" s="221">
        <v>19401843.34138649</v>
      </c>
      <c r="O5" s="221">
        <v>19586754.252332043</v>
      </c>
      <c r="P5" s="221">
        <v>19885048.633353006</v>
      </c>
      <c r="Q5" s="370">
        <v>19957695.406695016</v>
      </c>
      <c r="R5" s="370">
        <v>20187819.183975238</v>
      </c>
      <c r="S5" s="370">
        <v>20260598.70055842</v>
      </c>
      <c r="T5" s="370">
        <v>20703790.339684371</v>
      </c>
      <c r="U5" s="370">
        <v>20612569.931051183</v>
      </c>
      <c r="V5" s="370">
        <v>20553629</v>
      </c>
      <c r="W5" s="370">
        <v>19765449</v>
      </c>
      <c r="X5" s="370">
        <v>20387138</v>
      </c>
      <c r="Y5" s="146">
        <f t="shared" ref="Y5:AF6" si="0">ROUND((Q5-P5)/P5*100,1)</f>
        <v>0.4</v>
      </c>
      <c r="Z5" s="146">
        <f t="shared" si="0"/>
        <v>1.2</v>
      </c>
      <c r="AA5" s="147">
        <f t="shared" si="0"/>
        <v>0.4</v>
      </c>
      <c r="AB5" s="147">
        <f t="shared" si="0"/>
        <v>2.2000000000000002</v>
      </c>
      <c r="AC5" s="147">
        <f t="shared" si="0"/>
        <v>-0.4</v>
      </c>
      <c r="AD5" s="148">
        <f t="shared" si="0"/>
        <v>-0.3</v>
      </c>
      <c r="AE5" s="222">
        <f t="shared" si="0"/>
        <v>-3.8</v>
      </c>
      <c r="AF5" s="222">
        <f t="shared" si="0"/>
        <v>3.1</v>
      </c>
    </row>
    <row r="6" spans="1:37">
      <c r="A6" s="36">
        <v>1</v>
      </c>
      <c r="B6" s="50" t="s">
        <v>25</v>
      </c>
      <c r="C6" s="58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6143395.2948256619</v>
      </c>
      <c r="J6" s="37">
        <v>6202398.3307819366</v>
      </c>
      <c r="K6" s="37">
        <v>6091594.8715683781</v>
      </c>
      <c r="L6" s="37">
        <v>5953412.5593168512</v>
      </c>
      <c r="M6" s="37">
        <v>6313905.2818887606</v>
      </c>
      <c r="N6" s="37">
        <v>6383036.3413864896</v>
      </c>
      <c r="O6" s="37">
        <v>6367879.2523320429</v>
      </c>
      <c r="P6" s="37">
        <v>6385578.6333530061</v>
      </c>
      <c r="Q6" s="371">
        <v>6488973.4066950157</v>
      </c>
      <c r="R6" s="371">
        <v>6571170.1839752384</v>
      </c>
      <c r="S6" s="371">
        <v>6536551.7005584203</v>
      </c>
      <c r="T6" s="371">
        <v>6681355.3396843709</v>
      </c>
      <c r="U6" s="371">
        <v>6626222.9310511835</v>
      </c>
      <c r="V6" s="371">
        <v>6475033</v>
      </c>
      <c r="W6" s="371">
        <v>6213348</v>
      </c>
      <c r="X6" s="371">
        <v>6363213</v>
      </c>
      <c r="Y6" s="149">
        <f t="shared" si="0"/>
        <v>1.6</v>
      </c>
      <c r="Z6" s="149">
        <f t="shared" si="0"/>
        <v>1.3</v>
      </c>
      <c r="AA6" s="150">
        <f t="shared" si="0"/>
        <v>-0.5</v>
      </c>
      <c r="AB6" s="150">
        <f t="shared" si="0"/>
        <v>2.2000000000000002</v>
      </c>
      <c r="AC6" s="150">
        <f t="shared" si="0"/>
        <v>-0.8</v>
      </c>
      <c r="AD6" s="151">
        <f t="shared" si="0"/>
        <v>-2.2999999999999998</v>
      </c>
      <c r="AE6" s="223">
        <f t="shared" si="0"/>
        <v>-4</v>
      </c>
      <c r="AF6" s="223">
        <f t="shared" si="0"/>
        <v>2.4</v>
      </c>
    </row>
    <row r="7" spans="1:37">
      <c r="A7" s="36">
        <v>2</v>
      </c>
      <c r="B7" s="50" t="s">
        <v>26</v>
      </c>
      <c r="C7" s="58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3020812</v>
      </c>
      <c r="J7" s="37">
        <v>3067015</v>
      </c>
      <c r="K7" s="37">
        <v>2955751</v>
      </c>
      <c r="L7" s="37">
        <v>2786842</v>
      </c>
      <c r="M7" s="37">
        <v>3062147</v>
      </c>
      <c r="N7" s="37">
        <v>3098606</v>
      </c>
      <c r="O7" s="37">
        <v>3064390</v>
      </c>
      <c r="P7" s="37">
        <v>3141253</v>
      </c>
      <c r="Q7" s="371">
        <v>3128682</v>
      </c>
      <c r="R7" s="371">
        <v>3231097</v>
      </c>
      <c r="S7" s="371">
        <v>3240292</v>
      </c>
      <c r="T7" s="371">
        <v>3358226</v>
      </c>
      <c r="U7" s="371">
        <v>3316562</v>
      </c>
      <c r="V7" s="371">
        <v>3389100</v>
      </c>
      <c r="W7" s="371">
        <v>3287582</v>
      </c>
      <c r="X7" s="371">
        <v>3393504</v>
      </c>
      <c r="Y7" s="149">
        <f t="shared" ref="Y7:AF7" si="1">(Q7-P7)/P7*100</f>
        <v>-0.40019062456924037</v>
      </c>
      <c r="Z7" s="149">
        <f t="shared" si="1"/>
        <v>3.2734231219408043</v>
      </c>
      <c r="AA7" s="150">
        <f t="shared" si="1"/>
        <v>0.2845782717139102</v>
      </c>
      <c r="AB7" s="150">
        <f t="shared" si="1"/>
        <v>3.6396102573471776</v>
      </c>
      <c r="AC7" s="150">
        <f t="shared" si="1"/>
        <v>-1.2406550363197713</v>
      </c>
      <c r="AD7" s="151">
        <f t="shared" si="1"/>
        <v>2.1871443983257364</v>
      </c>
      <c r="AE7" s="223">
        <f t="shared" si="1"/>
        <v>-2.9954265144138561</v>
      </c>
      <c r="AF7" s="223">
        <f t="shared" si="1"/>
        <v>3.2218816139034705</v>
      </c>
    </row>
    <row r="8" spans="1:37">
      <c r="A8" s="36">
        <v>3</v>
      </c>
      <c r="B8" s="50" t="s">
        <v>27</v>
      </c>
      <c r="C8" s="58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1834794</v>
      </c>
      <c r="J8" s="37">
        <v>1835789</v>
      </c>
      <c r="K8" s="37">
        <v>1755947</v>
      </c>
      <c r="L8" s="37">
        <v>1663625</v>
      </c>
      <c r="M8" s="37">
        <v>1751825</v>
      </c>
      <c r="N8" s="37">
        <v>1805591</v>
      </c>
      <c r="O8" s="37">
        <v>1862320</v>
      </c>
      <c r="P8" s="37">
        <v>1867866</v>
      </c>
      <c r="Q8" s="371">
        <v>1845046</v>
      </c>
      <c r="R8" s="371">
        <v>1853724</v>
      </c>
      <c r="S8" s="371">
        <v>1936252</v>
      </c>
      <c r="T8" s="371">
        <v>1932043</v>
      </c>
      <c r="U8" s="371">
        <v>1913237</v>
      </c>
      <c r="V8" s="371">
        <v>2057465</v>
      </c>
      <c r="W8" s="371">
        <v>1968704</v>
      </c>
      <c r="X8" s="371">
        <v>2017093</v>
      </c>
      <c r="Y8" s="149">
        <f t="shared" ref="Y8:AF15" si="2">ROUND((Q8-P8)/P8*100,1)</f>
        <v>-1.2</v>
      </c>
      <c r="Z8" s="149">
        <f t="shared" si="2"/>
        <v>0.5</v>
      </c>
      <c r="AA8" s="150">
        <f t="shared" si="2"/>
        <v>4.5</v>
      </c>
      <c r="AB8" s="150">
        <f t="shared" si="2"/>
        <v>-0.2</v>
      </c>
      <c r="AC8" s="150">
        <f t="shared" si="2"/>
        <v>-1</v>
      </c>
      <c r="AD8" s="151">
        <f t="shared" si="2"/>
        <v>7.5</v>
      </c>
      <c r="AE8" s="223">
        <f t="shared" si="2"/>
        <v>-4.3</v>
      </c>
      <c r="AF8" s="223">
        <f t="shared" si="2"/>
        <v>2.5</v>
      </c>
    </row>
    <row r="9" spans="1:37">
      <c r="A9" s="36">
        <v>4</v>
      </c>
      <c r="B9" s="50" t="s">
        <v>28</v>
      </c>
      <c r="C9" s="58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2720814</v>
      </c>
      <c r="J9" s="37">
        <v>2771416</v>
      </c>
      <c r="K9" s="37">
        <v>2794410</v>
      </c>
      <c r="L9" s="37">
        <v>2365538</v>
      </c>
      <c r="M9" s="37">
        <v>2511832</v>
      </c>
      <c r="N9" s="37">
        <v>2446380</v>
      </c>
      <c r="O9" s="37">
        <v>2652108</v>
      </c>
      <c r="P9" s="37">
        <v>2656221</v>
      </c>
      <c r="Q9" s="371">
        <v>2661282</v>
      </c>
      <c r="R9" s="371">
        <v>2670465</v>
      </c>
      <c r="S9" s="371">
        <v>2600797</v>
      </c>
      <c r="T9" s="371">
        <v>2619833</v>
      </c>
      <c r="U9" s="371">
        <v>2660216</v>
      </c>
      <c r="V9" s="371">
        <v>2676626</v>
      </c>
      <c r="W9" s="371">
        <v>2557780</v>
      </c>
      <c r="X9" s="371">
        <v>2645942</v>
      </c>
      <c r="Y9" s="149">
        <f t="shared" si="2"/>
        <v>0.2</v>
      </c>
      <c r="Z9" s="149">
        <f t="shared" si="2"/>
        <v>0.3</v>
      </c>
      <c r="AA9" s="150">
        <f t="shared" si="2"/>
        <v>-2.6</v>
      </c>
      <c r="AB9" s="150">
        <f t="shared" si="2"/>
        <v>0.7</v>
      </c>
      <c r="AC9" s="150">
        <f t="shared" si="2"/>
        <v>1.5</v>
      </c>
      <c r="AD9" s="151">
        <f t="shared" si="2"/>
        <v>0.6</v>
      </c>
      <c r="AE9" s="223">
        <f t="shared" si="2"/>
        <v>-4.4000000000000004</v>
      </c>
      <c r="AF9" s="223">
        <f t="shared" si="2"/>
        <v>3.4</v>
      </c>
    </row>
    <row r="10" spans="1:37">
      <c r="A10" s="36">
        <v>5</v>
      </c>
      <c r="B10" s="50" t="s">
        <v>29</v>
      </c>
      <c r="C10" s="58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1152215</v>
      </c>
      <c r="J10" s="37">
        <v>1137424</v>
      </c>
      <c r="K10" s="37">
        <v>1119862</v>
      </c>
      <c r="L10" s="37">
        <v>1046972</v>
      </c>
      <c r="M10" s="37">
        <v>1084258</v>
      </c>
      <c r="N10" s="37">
        <v>1047551</v>
      </c>
      <c r="O10" s="37">
        <v>1058510</v>
      </c>
      <c r="P10" s="37">
        <v>1071429</v>
      </c>
      <c r="Q10" s="371">
        <v>1056034</v>
      </c>
      <c r="R10" s="371">
        <v>1038873</v>
      </c>
      <c r="S10" s="371">
        <v>1082301</v>
      </c>
      <c r="T10" s="371">
        <v>1143634</v>
      </c>
      <c r="U10" s="371">
        <v>1127143</v>
      </c>
      <c r="V10" s="371">
        <v>1113708</v>
      </c>
      <c r="W10" s="371">
        <v>1063408</v>
      </c>
      <c r="X10" s="371">
        <v>1109555</v>
      </c>
      <c r="Y10" s="149">
        <f t="shared" si="2"/>
        <v>-1.4</v>
      </c>
      <c r="Z10" s="149">
        <f t="shared" si="2"/>
        <v>-1.6</v>
      </c>
      <c r="AA10" s="150">
        <f t="shared" si="2"/>
        <v>4.2</v>
      </c>
      <c r="AB10" s="150">
        <f t="shared" si="2"/>
        <v>5.7</v>
      </c>
      <c r="AC10" s="150">
        <f t="shared" si="2"/>
        <v>-1.4</v>
      </c>
      <c r="AD10" s="151">
        <f t="shared" si="2"/>
        <v>-1.2</v>
      </c>
      <c r="AE10" s="223">
        <f t="shared" si="2"/>
        <v>-4.5</v>
      </c>
      <c r="AF10" s="223">
        <f t="shared" si="2"/>
        <v>4.3</v>
      </c>
    </row>
    <row r="11" spans="1:37">
      <c r="A11" s="36">
        <v>6</v>
      </c>
      <c r="B11" s="50" t="s">
        <v>30</v>
      </c>
      <c r="C11" s="58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2473987</v>
      </c>
      <c r="J11" s="37">
        <v>2460607</v>
      </c>
      <c r="K11" s="37">
        <v>2537977</v>
      </c>
      <c r="L11" s="37">
        <v>2212351</v>
      </c>
      <c r="M11" s="37">
        <v>2401323</v>
      </c>
      <c r="N11" s="37">
        <v>2383843</v>
      </c>
      <c r="O11" s="37">
        <v>2369876</v>
      </c>
      <c r="P11" s="37">
        <v>2468464</v>
      </c>
      <c r="Q11" s="371">
        <v>2479193</v>
      </c>
      <c r="R11" s="371">
        <v>2480926</v>
      </c>
      <c r="S11" s="371">
        <v>2520304</v>
      </c>
      <c r="T11" s="371">
        <v>2547579</v>
      </c>
      <c r="U11" s="371">
        <v>2540318</v>
      </c>
      <c r="V11" s="371">
        <v>2375293</v>
      </c>
      <c r="W11" s="371">
        <v>2314428</v>
      </c>
      <c r="X11" s="371">
        <v>2423057</v>
      </c>
      <c r="Y11" s="149">
        <f t="shared" si="2"/>
        <v>0.4</v>
      </c>
      <c r="Z11" s="149">
        <f t="shared" si="2"/>
        <v>0.1</v>
      </c>
      <c r="AA11" s="150">
        <f t="shared" si="2"/>
        <v>1.6</v>
      </c>
      <c r="AB11" s="150">
        <f t="shared" si="2"/>
        <v>1.1000000000000001</v>
      </c>
      <c r="AC11" s="150">
        <f t="shared" si="2"/>
        <v>-0.3</v>
      </c>
      <c r="AD11" s="151">
        <f t="shared" si="2"/>
        <v>-6.5</v>
      </c>
      <c r="AE11" s="223">
        <f t="shared" si="2"/>
        <v>-2.6</v>
      </c>
      <c r="AF11" s="223">
        <f t="shared" si="2"/>
        <v>4.7</v>
      </c>
    </row>
    <row r="12" spans="1:37">
      <c r="A12" s="36">
        <v>7</v>
      </c>
      <c r="B12" s="50" t="s">
        <v>31</v>
      </c>
      <c r="C12" s="58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956673</v>
      </c>
      <c r="J12" s="37">
        <v>948344</v>
      </c>
      <c r="K12" s="37">
        <v>913673</v>
      </c>
      <c r="L12" s="37">
        <v>861677</v>
      </c>
      <c r="M12" s="37">
        <v>908916</v>
      </c>
      <c r="N12" s="37">
        <v>914581</v>
      </c>
      <c r="O12" s="37">
        <v>937064</v>
      </c>
      <c r="P12" s="37">
        <v>916600</v>
      </c>
      <c r="Q12" s="371">
        <v>933764</v>
      </c>
      <c r="R12" s="371">
        <v>944179</v>
      </c>
      <c r="S12" s="371">
        <v>952301</v>
      </c>
      <c r="T12" s="371">
        <v>998217</v>
      </c>
      <c r="U12" s="371">
        <v>1013339</v>
      </c>
      <c r="V12" s="371">
        <v>991913</v>
      </c>
      <c r="W12" s="371">
        <v>945524</v>
      </c>
      <c r="X12" s="371">
        <v>982680</v>
      </c>
      <c r="Y12" s="149">
        <f t="shared" si="2"/>
        <v>1.9</v>
      </c>
      <c r="Z12" s="149">
        <f t="shared" si="2"/>
        <v>1.1000000000000001</v>
      </c>
      <c r="AA12" s="150">
        <f t="shared" si="2"/>
        <v>0.9</v>
      </c>
      <c r="AB12" s="150">
        <f t="shared" si="2"/>
        <v>4.8</v>
      </c>
      <c r="AC12" s="150">
        <f t="shared" si="2"/>
        <v>1.5</v>
      </c>
      <c r="AD12" s="151">
        <f t="shared" si="2"/>
        <v>-2.1</v>
      </c>
      <c r="AE12" s="223">
        <f t="shared" si="2"/>
        <v>-4.7</v>
      </c>
      <c r="AF12" s="223">
        <f t="shared" si="2"/>
        <v>3.9</v>
      </c>
    </row>
    <row r="13" spans="1:37">
      <c r="A13" s="36">
        <v>8</v>
      </c>
      <c r="B13" s="50" t="s">
        <v>32</v>
      </c>
      <c r="C13" s="58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613798</v>
      </c>
      <c r="J13" s="37">
        <v>610654</v>
      </c>
      <c r="K13" s="37">
        <v>574592</v>
      </c>
      <c r="L13" s="37">
        <v>548385</v>
      </c>
      <c r="M13" s="37">
        <v>555486</v>
      </c>
      <c r="N13" s="37">
        <v>557951</v>
      </c>
      <c r="O13" s="37">
        <v>568392</v>
      </c>
      <c r="P13" s="37">
        <v>582615</v>
      </c>
      <c r="Q13" s="371">
        <v>587075</v>
      </c>
      <c r="R13" s="371">
        <v>601643</v>
      </c>
      <c r="S13" s="371">
        <v>595296</v>
      </c>
      <c r="T13" s="371">
        <v>615172</v>
      </c>
      <c r="U13" s="371">
        <v>605394</v>
      </c>
      <c r="V13" s="371">
        <v>636064</v>
      </c>
      <c r="W13" s="371">
        <v>613449</v>
      </c>
      <c r="X13" s="371">
        <v>621582</v>
      </c>
      <c r="Y13" s="149">
        <f t="shared" si="2"/>
        <v>0.8</v>
      </c>
      <c r="Z13" s="149">
        <f t="shared" si="2"/>
        <v>2.5</v>
      </c>
      <c r="AA13" s="150">
        <f t="shared" si="2"/>
        <v>-1.1000000000000001</v>
      </c>
      <c r="AB13" s="150">
        <f t="shared" si="2"/>
        <v>3.3</v>
      </c>
      <c r="AC13" s="150">
        <f t="shared" si="2"/>
        <v>-1.6</v>
      </c>
      <c r="AD13" s="151">
        <f t="shared" si="2"/>
        <v>5.0999999999999996</v>
      </c>
      <c r="AE13" s="223">
        <f t="shared" si="2"/>
        <v>-3.6</v>
      </c>
      <c r="AF13" s="223">
        <f t="shared" si="2"/>
        <v>1.3</v>
      </c>
    </row>
    <row r="14" spans="1:37">
      <c r="A14" s="36">
        <v>9</v>
      </c>
      <c r="B14" s="50" t="s">
        <v>33</v>
      </c>
      <c r="C14" s="58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382284</v>
      </c>
      <c r="J14" s="37">
        <v>385161</v>
      </c>
      <c r="K14" s="37">
        <v>354145</v>
      </c>
      <c r="L14" s="37">
        <v>329782</v>
      </c>
      <c r="M14" s="37">
        <v>341753</v>
      </c>
      <c r="N14" s="37">
        <v>336624</v>
      </c>
      <c r="O14" s="37">
        <v>276965</v>
      </c>
      <c r="P14" s="37">
        <v>363519</v>
      </c>
      <c r="Q14" s="371">
        <v>352141</v>
      </c>
      <c r="R14" s="371">
        <v>364858</v>
      </c>
      <c r="S14" s="371">
        <v>368429</v>
      </c>
      <c r="T14" s="371">
        <v>376997</v>
      </c>
      <c r="U14" s="371">
        <v>381361</v>
      </c>
      <c r="V14" s="371">
        <v>383911</v>
      </c>
      <c r="W14" s="371">
        <v>367643</v>
      </c>
      <c r="X14" s="371">
        <v>382263</v>
      </c>
      <c r="Y14" s="149">
        <f t="shared" si="2"/>
        <v>-3.1</v>
      </c>
      <c r="Z14" s="149">
        <f t="shared" si="2"/>
        <v>3.6</v>
      </c>
      <c r="AA14" s="150">
        <f t="shared" si="2"/>
        <v>1</v>
      </c>
      <c r="AB14" s="150">
        <f t="shared" si="2"/>
        <v>2.2999999999999998</v>
      </c>
      <c r="AC14" s="150">
        <f t="shared" si="2"/>
        <v>1.2</v>
      </c>
      <c r="AD14" s="151">
        <f t="shared" si="2"/>
        <v>0.7</v>
      </c>
      <c r="AE14" s="223">
        <f t="shared" si="2"/>
        <v>-4.2</v>
      </c>
      <c r="AF14" s="223">
        <f t="shared" si="2"/>
        <v>4</v>
      </c>
    </row>
    <row r="15" spans="1:37">
      <c r="A15" s="40">
        <v>10</v>
      </c>
      <c r="B15" s="51" t="s">
        <v>34</v>
      </c>
      <c r="C15" s="224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483470</v>
      </c>
      <c r="J15" s="41">
        <v>470624</v>
      </c>
      <c r="K15" s="41">
        <v>447739</v>
      </c>
      <c r="L15" s="41">
        <v>430050</v>
      </c>
      <c r="M15" s="41">
        <v>443224</v>
      </c>
      <c r="N15" s="41">
        <v>427680</v>
      </c>
      <c r="O15" s="41">
        <v>429250</v>
      </c>
      <c r="P15" s="41">
        <v>431503</v>
      </c>
      <c r="Q15" s="372">
        <v>425505</v>
      </c>
      <c r="R15" s="372">
        <v>430884</v>
      </c>
      <c r="S15" s="372">
        <v>428075</v>
      </c>
      <c r="T15" s="372">
        <v>430734</v>
      </c>
      <c r="U15" s="372">
        <v>428777</v>
      </c>
      <c r="V15" s="372">
        <v>454516</v>
      </c>
      <c r="W15" s="372">
        <v>433583</v>
      </c>
      <c r="X15" s="372">
        <v>448249</v>
      </c>
      <c r="Y15" s="152">
        <f t="shared" si="2"/>
        <v>-1.4</v>
      </c>
      <c r="Z15" s="152">
        <f t="shared" si="2"/>
        <v>1.3</v>
      </c>
      <c r="AA15" s="153">
        <f t="shared" si="2"/>
        <v>-0.7</v>
      </c>
      <c r="AB15" s="153">
        <f t="shared" si="2"/>
        <v>0.6</v>
      </c>
      <c r="AC15" s="153">
        <f t="shared" si="2"/>
        <v>-0.5</v>
      </c>
      <c r="AD15" s="154">
        <f t="shared" si="2"/>
        <v>6</v>
      </c>
      <c r="AE15" s="225">
        <f t="shared" si="2"/>
        <v>-4.5999999999999996</v>
      </c>
      <c r="AF15" s="225">
        <f t="shared" si="2"/>
        <v>3.4</v>
      </c>
    </row>
    <row r="16" spans="1:3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>
      <c r="A18" s="62" t="s">
        <v>64</v>
      </c>
      <c r="B18" s="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V18" s="21"/>
      <c r="W18" s="21" t="s">
        <v>36</v>
      </c>
      <c r="X18" s="21"/>
      <c r="Y18" s="21"/>
      <c r="Z18" s="21"/>
      <c r="AA18" s="21"/>
      <c r="AB18" s="21"/>
      <c r="AC18" s="21" t="s">
        <v>37</v>
      </c>
      <c r="AD18" s="21"/>
      <c r="AE18" s="21"/>
      <c r="AF18" s="21"/>
    </row>
    <row r="19" spans="1:32">
      <c r="A19" s="155"/>
      <c r="B19" s="156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229">
        <v>2019</v>
      </c>
      <c r="W19" s="229">
        <v>2020</v>
      </c>
      <c r="X19" s="229">
        <v>2021</v>
      </c>
      <c r="Y19" s="54"/>
      <c r="Z19" s="54"/>
      <c r="AA19" s="55"/>
      <c r="AB19" s="55"/>
      <c r="AC19" s="55"/>
      <c r="AD19" s="230"/>
      <c r="AE19" s="231"/>
      <c r="AF19" s="231"/>
    </row>
    <row r="20" spans="1:32">
      <c r="A20" s="157"/>
      <c r="B20" s="158"/>
      <c r="C20" s="57" t="s">
        <v>39</v>
      </c>
      <c r="D20" s="57" t="s">
        <v>40</v>
      </c>
      <c r="E20" s="57" t="s">
        <v>41</v>
      </c>
      <c r="F20" s="57" t="s">
        <v>42</v>
      </c>
      <c r="G20" s="57" t="s">
        <v>43</v>
      </c>
      <c r="H20" s="57" t="s">
        <v>44</v>
      </c>
      <c r="I20" s="57" t="s">
        <v>45</v>
      </c>
      <c r="J20" s="57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232" t="s">
        <v>267</v>
      </c>
      <c r="W20" s="232" t="s">
        <v>222</v>
      </c>
      <c r="X20" s="232" t="s">
        <v>302</v>
      </c>
      <c r="Y20" s="58" t="s">
        <v>286</v>
      </c>
      <c r="Z20" s="58" t="s">
        <v>287</v>
      </c>
      <c r="AA20" s="37" t="s">
        <v>288</v>
      </c>
      <c r="AB20" s="37" t="s">
        <v>289</v>
      </c>
      <c r="AC20" s="37" t="s">
        <v>255</v>
      </c>
      <c r="AD20" s="82" t="s">
        <v>290</v>
      </c>
      <c r="AE20" s="219" t="s">
        <v>291</v>
      </c>
      <c r="AF20" s="219" t="s">
        <v>303</v>
      </c>
    </row>
    <row r="21" spans="1:32">
      <c r="A21" s="159"/>
      <c r="B21" s="160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3" t="s">
        <v>274</v>
      </c>
      <c r="M21" s="63" t="s">
        <v>259</v>
      </c>
      <c r="N21" s="63" t="s">
        <v>274</v>
      </c>
      <c r="O21" s="63" t="s">
        <v>259</v>
      </c>
      <c r="P21" s="61" t="s">
        <v>259</v>
      </c>
      <c r="Q21" s="61" t="s">
        <v>274</v>
      </c>
      <c r="R21" s="61" t="s">
        <v>259</v>
      </c>
      <c r="S21" s="61" t="s">
        <v>259</v>
      </c>
      <c r="T21" s="233" t="s">
        <v>274</v>
      </c>
      <c r="U21" s="61" t="s">
        <v>259</v>
      </c>
      <c r="V21" s="234" t="s">
        <v>58</v>
      </c>
      <c r="W21" s="234" t="s">
        <v>59</v>
      </c>
      <c r="X21" s="234" t="s">
        <v>59</v>
      </c>
      <c r="Y21" s="58"/>
      <c r="Z21" s="58"/>
      <c r="AA21" s="37"/>
      <c r="AB21" s="37"/>
      <c r="AC21" s="37"/>
      <c r="AD21" s="235"/>
      <c r="AE21" s="236"/>
      <c r="AF21" s="310"/>
    </row>
    <row r="22" spans="1:32">
      <c r="A22" s="32"/>
      <c r="B22" s="44" t="s">
        <v>24</v>
      </c>
      <c r="C22" s="220">
        <v>20336615</v>
      </c>
      <c r="D22" s="221">
        <v>20263967</v>
      </c>
      <c r="E22" s="221">
        <v>19975742</v>
      </c>
      <c r="F22" s="221">
        <v>19793033</v>
      </c>
      <c r="G22" s="221">
        <v>20010092</v>
      </c>
      <c r="H22" s="221">
        <v>20020257</v>
      </c>
      <c r="I22" s="221">
        <v>20684630.378402021</v>
      </c>
      <c r="J22" s="221">
        <v>20640541.316831104</v>
      </c>
      <c r="K22" s="221">
        <v>20204930.205991969</v>
      </c>
      <c r="L22" s="221">
        <v>18779913.111172631</v>
      </c>
      <c r="M22" s="221">
        <v>19645069.789474234</v>
      </c>
      <c r="N22" s="221">
        <v>19413326.95154839</v>
      </c>
      <c r="O22" s="221">
        <v>19566104.636758178</v>
      </c>
      <c r="P22" s="221">
        <v>19829286.736494951</v>
      </c>
      <c r="Q22" s="370">
        <v>20308831.088862881</v>
      </c>
      <c r="R22" s="370">
        <v>20844443.308003828</v>
      </c>
      <c r="S22" s="370">
        <v>20892594</v>
      </c>
      <c r="T22" s="370">
        <v>21268039</v>
      </c>
      <c r="U22" s="370">
        <v>21177777.150756449</v>
      </c>
      <c r="V22" s="370">
        <v>21210564.925308656</v>
      </c>
      <c r="W22" s="370">
        <v>20523306.838008489</v>
      </c>
      <c r="X22" s="370">
        <v>21209577</v>
      </c>
      <c r="Y22" s="146">
        <f t="shared" ref="Y22:AF23" si="3">ROUND((Q22-P22)/P22*100,1)</f>
        <v>2.4</v>
      </c>
      <c r="Z22" s="146">
        <f t="shared" si="3"/>
        <v>2.6</v>
      </c>
      <c r="AA22" s="147">
        <f t="shared" si="3"/>
        <v>0.2</v>
      </c>
      <c r="AB22" s="147">
        <f t="shared" si="3"/>
        <v>1.8</v>
      </c>
      <c r="AC22" s="147">
        <f t="shared" si="3"/>
        <v>-0.4</v>
      </c>
      <c r="AD22" s="148">
        <f t="shared" si="3"/>
        <v>0.2</v>
      </c>
      <c r="AE22" s="148">
        <f t="shared" si="3"/>
        <v>-3.2</v>
      </c>
      <c r="AF22" s="222">
        <f t="shared" si="3"/>
        <v>3.3</v>
      </c>
    </row>
    <row r="23" spans="1:32">
      <c r="A23" s="36">
        <v>1</v>
      </c>
      <c r="B23" s="50" t="s">
        <v>25</v>
      </c>
      <c r="C23" s="58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6349369.3784020208</v>
      </c>
      <c r="J23" s="37">
        <v>6358908.3168311045</v>
      </c>
      <c r="K23" s="37">
        <v>6219942.2059919685</v>
      </c>
      <c r="L23" s="37">
        <v>6065756.1111726314</v>
      </c>
      <c r="M23" s="37">
        <v>6329233.789474234</v>
      </c>
      <c r="N23" s="37">
        <v>6313499.9515483901</v>
      </c>
      <c r="O23" s="37">
        <v>6287616.6367581785</v>
      </c>
      <c r="P23" s="37">
        <v>6290766.736494951</v>
      </c>
      <c r="Q23" s="371">
        <v>6522565.0888628811</v>
      </c>
      <c r="R23" s="371">
        <v>6706102.3080038279</v>
      </c>
      <c r="S23" s="371">
        <v>6666168</v>
      </c>
      <c r="T23" s="371">
        <v>6787503</v>
      </c>
      <c r="U23" s="371">
        <v>6729883.1507564485</v>
      </c>
      <c r="V23" s="371">
        <v>6681987.925308655</v>
      </c>
      <c r="W23" s="371">
        <v>6451583.8380084895</v>
      </c>
      <c r="X23" s="371">
        <v>6619913</v>
      </c>
      <c r="Y23" s="149">
        <f t="shared" si="3"/>
        <v>3.7</v>
      </c>
      <c r="Z23" s="149">
        <f t="shared" si="3"/>
        <v>2.8</v>
      </c>
      <c r="AA23" s="150">
        <f t="shared" si="3"/>
        <v>-0.6</v>
      </c>
      <c r="AB23" s="150">
        <f t="shared" si="3"/>
        <v>1.8</v>
      </c>
      <c r="AC23" s="150">
        <f t="shared" si="3"/>
        <v>-0.8</v>
      </c>
      <c r="AD23" s="151">
        <f t="shared" si="3"/>
        <v>-0.7</v>
      </c>
      <c r="AE23" s="151">
        <f t="shared" si="3"/>
        <v>-3.4</v>
      </c>
      <c r="AF23" s="223">
        <f t="shared" si="3"/>
        <v>2.6</v>
      </c>
    </row>
    <row r="24" spans="1:32">
      <c r="A24" s="36">
        <v>2</v>
      </c>
      <c r="B24" s="50" t="s">
        <v>26</v>
      </c>
      <c r="C24" s="58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3176707</v>
      </c>
      <c r="J24" s="37">
        <v>3202978</v>
      </c>
      <c r="K24" s="37">
        <v>3071496</v>
      </c>
      <c r="L24" s="37">
        <v>2892688</v>
      </c>
      <c r="M24" s="37">
        <v>3125055</v>
      </c>
      <c r="N24" s="37">
        <v>3120974</v>
      </c>
      <c r="O24" s="37">
        <v>3081283</v>
      </c>
      <c r="P24" s="37">
        <v>3151510</v>
      </c>
      <c r="Q24" s="371">
        <v>3201485</v>
      </c>
      <c r="R24" s="371">
        <v>3355921</v>
      </c>
      <c r="S24" s="371">
        <v>3359946</v>
      </c>
      <c r="T24" s="371">
        <v>3469002</v>
      </c>
      <c r="U24" s="371">
        <v>3425143</v>
      </c>
      <c r="V24" s="371">
        <v>3497422</v>
      </c>
      <c r="W24" s="371">
        <v>3413636</v>
      </c>
      <c r="X24" s="371">
        <v>3530402</v>
      </c>
      <c r="Y24" s="149">
        <f t="shared" ref="Y24:AF24" si="4">(Q24-P24)/P24*100</f>
        <v>1.5857477843954169</v>
      </c>
      <c r="Z24" s="149">
        <f t="shared" si="4"/>
        <v>4.823886415210441</v>
      </c>
      <c r="AA24" s="150">
        <f t="shared" si="4"/>
        <v>0.11993726908350942</v>
      </c>
      <c r="AB24" s="150">
        <f t="shared" si="4"/>
        <v>3.245766449817943</v>
      </c>
      <c r="AC24" s="150">
        <f t="shared" si="4"/>
        <v>-1.264311753063273</v>
      </c>
      <c r="AD24" s="151">
        <f t="shared" si="4"/>
        <v>2.1102476597327469</v>
      </c>
      <c r="AE24" s="151">
        <f t="shared" si="4"/>
        <v>-2.395650281836164</v>
      </c>
      <c r="AF24" s="223">
        <f t="shared" si="4"/>
        <v>3.4205755973981997</v>
      </c>
    </row>
    <row r="25" spans="1:32">
      <c r="A25" s="36">
        <v>3</v>
      </c>
      <c r="B25" s="50" t="s">
        <v>27</v>
      </c>
      <c r="C25" s="58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1929479</v>
      </c>
      <c r="J25" s="37">
        <v>1917171</v>
      </c>
      <c r="K25" s="37">
        <v>1824709</v>
      </c>
      <c r="L25" s="37">
        <v>1726809</v>
      </c>
      <c r="M25" s="37">
        <v>1787813</v>
      </c>
      <c r="N25" s="37">
        <v>1818625</v>
      </c>
      <c r="O25" s="37">
        <v>1872587</v>
      </c>
      <c r="P25" s="37">
        <v>1873966</v>
      </c>
      <c r="Q25" s="371">
        <v>1887981</v>
      </c>
      <c r="R25" s="371">
        <v>1925337</v>
      </c>
      <c r="S25" s="371">
        <v>2007754</v>
      </c>
      <c r="T25" s="371">
        <v>1995776</v>
      </c>
      <c r="U25" s="371">
        <v>1975873</v>
      </c>
      <c r="V25" s="371">
        <v>2123225</v>
      </c>
      <c r="W25" s="371">
        <v>2044189</v>
      </c>
      <c r="X25" s="371">
        <v>2098464</v>
      </c>
      <c r="Y25" s="149">
        <f t="shared" ref="Y25:AF32" si="5">ROUND((Q25-P25)/P25*100,1)</f>
        <v>0.7</v>
      </c>
      <c r="Z25" s="149">
        <f t="shared" si="5"/>
        <v>2</v>
      </c>
      <c r="AA25" s="150">
        <f t="shared" si="5"/>
        <v>4.3</v>
      </c>
      <c r="AB25" s="150">
        <f t="shared" si="5"/>
        <v>-0.6</v>
      </c>
      <c r="AC25" s="150">
        <f t="shared" si="5"/>
        <v>-1</v>
      </c>
      <c r="AD25" s="151">
        <f t="shared" si="5"/>
        <v>7.5</v>
      </c>
      <c r="AE25" s="151">
        <f t="shared" si="5"/>
        <v>-3.7</v>
      </c>
      <c r="AF25" s="223">
        <f t="shared" si="5"/>
        <v>2.7</v>
      </c>
    </row>
    <row r="26" spans="1:32">
      <c r="A26" s="36">
        <v>4</v>
      </c>
      <c r="B26" s="50" t="s">
        <v>28</v>
      </c>
      <c r="C26" s="58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2855760</v>
      </c>
      <c r="J26" s="37">
        <v>2885919</v>
      </c>
      <c r="K26" s="37">
        <v>2903836</v>
      </c>
      <c r="L26" s="37">
        <v>2455383</v>
      </c>
      <c r="M26" s="37">
        <v>2558379</v>
      </c>
      <c r="N26" s="37">
        <v>2459115</v>
      </c>
      <c r="O26" s="37">
        <v>2661390</v>
      </c>
      <c r="P26" s="37">
        <v>2662221</v>
      </c>
      <c r="Q26" s="371">
        <v>2723209</v>
      </c>
      <c r="R26" s="371">
        <v>2770946</v>
      </c>
      <c r="S26" s="371">
        <v>2694220</v>
      </c>
      <c r="T26" s="371">
        <v>2703618</v>
      </c>
      <c r="U26" s="371">
        <v>2747309</v>
      </c>
      <c r="V26" s="371">
        <v>2762177</v>
      </c>
      <c r="W26" s="371">
        <v>2655851</v>
      </c>
      <c r="X26" s="371">
        <v>2752682</v>
      </c>
      <c r="Y26" s="149">
        <f t="shared" si="5"/>
        <v>2.2999999999999998</v>
      </c>
      <c r="Z26" s="149">
        <f t="shared" si="5"/>
        <v>1.8</v>
      </c>
      <c r="AA26" s="150">
        <f t="shared" si="5"/>
        <v>-2.8</v>
      </c>
      <c r="AB26" s="150">
        <f t="shared" si="5"/>
        <v>0.3</v>
      </c>
      <c r="AC26" s="150">
        <f t="shared" si="5"/>
        <v>1.6</v>
      </c>
      <c r="AD26" s="151">
        <f t="shared" si="5"/>
        <v>0.5</v>
      </c>
      <c r="AE26" s="151">
        <f t="shared" si="5"/>
        <v>-3.8</v>
      </c>
      <c r="AF26" s="223">
        <f t="shared" si="5"/>
        <v>3.6</v>
      </c>
    </row>
    <row r="27" spans="1:32">
      <c r="A27" s="36">
        <v>5</v>
      </c>
      <c r="B27" s="50" t="s">
        <v>29</v>
      </c>
      <c r="C27" s="58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1209362</v>
      </c>
      <c r="J27" s="37">
        <v>1184418</v>
      </c>
      <c r="K27" s="37">
        <v>1163714</v>
      </c>
      <c r="L27" s="37">
        <v>1086735</v>
      </c>
      <c r="M27" s="37">
        <v>1104350</v>
      </c>
      <c r="N27" s="37">
        <v>1053005</v>
      </c>
      <c r="O27" s="37">
        <v>1062215</v>
      </c>
      <c r="P27" s="37">
        <v>1073848</v>
      </c>
      <c r="Q27" s="371">
        <v>1080608</v>
      </c>
      <c r="R27" s="371">
        <v>1077963</v>
      </c>
      <c r="S27" s="371">
        <v>1121178</v>
      </c>
      <c r="T27" s="371">
        <v>1180207</v>
      </c>
      <c r="U27" s="371">
        <v>1164044</v>
      </c>
      <c r="V27" s="371">
        <v>1149305</v>
      </c>
      <c r="W27" s="371">
        <v>1104182</v>
      </c>
      <c r="X27" s="371">
        <v>1154317</v>
      </c>
      <c r="Y27" s="149">
        <f t="shared" si="5"/>
        <v>0.6</v>
      </c>
      <c r="Z27" s="149">
        <f t="shared" si="5"/>
        <v>-0.2</v>
      </c>
      <c r="AA27" s="150">
        <f t="shared" si="5"/>
        <v>4</v>
      </c>
      <c r="AB27" s="150">
        <f t="shared" si="5"/>
        <v>5.3</v>
      </c>
      <c r="AC27" s="150">
        <f t="shared" si="5"/>
        <v>-1.4</v>
      </c>
      <c r="AD27" s="151">
        <f t="shared" si="5"/>
        <v>-1.3</v>
      </c>
      <c r="AE27" s="151">
        <f t="shared" si="5"/>
        <v>-3.9</v>
      </c>
      <c r="AF27" s="223">
        <f t="shared" si="5"/>
        <v>4.5</v>
      </c>
    </row>
    <row r="28" spans="1:32">
      <c r="A28" s="36">
        <v>6</v>
      </c>
      <c r="B28" s="50" t="s">
        <v>30</v>
      </c>
      <c r="C28" s="58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2601661</v>
      </c>
      <c r="J28" s="37">
        <v>2569687</v>
      </c>
      <c r="K28" s="37">
        <v>2637363</v>
      </c>
      <c r="L28" s="37">
        <v>2296376</v>
      </c>
      <c r="M28" s="37">
        <v>2445821</v>
      </c>
      <c r="N28" s="37">
        <v>2396254</v>
      </c>
      <c r="O28" s="37">
        <v>2378171</v>
      </c>
      <c r="P28" s="37">
        <v>2474039</v>
      </c>
      <c r="Q28" s="371">
        <v>2536883</v>
      </c>
      <c r="R28" s="371">
        <v>2574274</v>
      </c>
      <c r="S28" s="371">
        <v>2610836</v>
      </c>
      <c r="T28" s="371">
        <v>2629053</v>
      </c>
      <c r="U28" s="371">
        <v>2623483</v>
      </c>
      <c r="V28" s="371">
        <v>2451212</v>
      </c>
      <c r="W28" s="371">
        <v>2403169</v>
      </c>
      <c r="X28" s="371">
        <v>2520806</v>
      </c>
      <c r="Y28" s="149">
        <f t="shared" si="5"/>
        <v>2.5</v>
      </c>
      <c r="Z28" s="149">
        <f t="shared" si="5"/>
        <v>1.5</v>
      </c>
      <c r="AA28" s="150">
        <f t="shared" si="5"/>
        <v>1.4</v>
      </c>
      <c r="AB28" s="150">
        <f t="shared" si="5"/>
        <v>0.7</v>
      </c>
      <c r="AC28" s="150">
        <f t="shared" si="5"/>
        <v>-0.2</v>
      </c>
      <c r="AD28" s="151">
        <f t="shared" si="5"/>
        <v>-6.6</v>
      </c>
      <c r="AE28" s="151">
        <f t="shared" si="5"/>
        <v>-2</v>
      </c>
      <c r="AF28" s="223">
        <f t="shared" si="5"/>
        <v>4.9000000000000004</v>
      </c>
    </row>
    <row r="29" spans="1:32">
      <c r="A29" s="36">
        <v>7</v>
      </c>
      <c r="B29" s="50" t="s">
        <v>31</v>
      </c>
      <c r="C29" s="58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1006044</v>
      </c>
      <c r="J29" s="37">
        <v>990384</v>
      </c>
      <c r="K29" s="37">
        <v>949452</v>
      </c>
      <c r="L29" s="37">
        <v>894402</v>
      </c>
      <c r="M29" s="37">
        <v>925760</v>
      </c>
      <c r="N29" s="37">
        <v>919343</v>
      </c>
      <c r="O29" s="37">
        <v>940343</v>
      </c>
      <c r="P29" s="37">
        <v>918670</v>
      </c>
      <c r="Q29" s="371">
        <v>955492</v>
      </c>
      <c r="R29" s="371">
        <v>979704</v>
      </c>
      <c r="S29" s="371">
        <v>986509</v>
      </c>
      <c r="T29" s="371">
        <v>1030142</v>
      </c>
      <c r="U29" s="371">
        <v>1046515</v>
      </c>
      <c r="V29" s="371">
        <v>1023616</v>
      </c>
      <c r="W29" s="371">
        <v>981778</v>
      </c>
      <c r="X29" s="371">
        <v>1022321</v>
      </c>
      <c r="Y29" s="149">
        <f t="shared" si="5"/>
        <v>4</v>
      </c>
      <c r="Z29" s="149">
        <f t="shared" si="5"/>
        <v>2.5</v>
      </c>
      <c r="AA29" s="150">
        <f t="shared" si="5"/>
        <v>0.7</v>
      </c>
      <c r="AB29" s="150">
        <f t="shared" si="5"/>
        <v>4.4000000000000004</v>
      </c>
      <c r="AC29" s="150">
        <f t="shared" si="5"/>
        <v>1.6</v>
      </c>
      <c r="AD29" s="151">
        <f t="shared" si="5"/>
        <v>-2.2000000000000002</v>
      </c>
      <c r="AE29" s="151">
        <f t="shared" si="5"/>
        <v>-4.0999999999999996</v>
      </c>
      <c r="AF29" s="223">
        <f t="shared" si="5"/>
        <v>4.0999999999999996</v>
      </c>
    </row>
    <row r="30" spans="1:32">
      <c r="A30" s="36">
        <v>8</v>
      </c>
      <c r="B30" s="50" t="s">
        <v>32</v>
      </c>
      <c r="C30" s="58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647940</v>
      </c>
      <c r="J30" s="37">
        <v>640794</v>
      </c>
      <c r="K30" s="37">
        <v>601135</v>
      </c>
      <c r="L30" s="37">
        <v>573074</v>
      </c>
      <c r="M30" s="37">
        <v>569133</v>
      </c>
      <c r="N30" s="37">
        <v>564226</v>
      </c>
      <c r="O30" s="37">
        <v>573813</v>
      </c>
      <c r="P30" s="37">
        <v>587448</v>
      </c>
      <c r="Q30" s="371">
        <v>604866</v>
      </c>
      <c r="R30" s="371">
        <v>628515</v>
      </c>
      <c r="S30" s="371">
        <v>620869</v>
      </c>
      <c r="T30" s="371">
        <v>639176</v>
      </c>
      <c r="U30" s="371">
        <v>628867</v>
      </c>
      <c r="V30" s="371">
        <v>656395</v>
      </c>
      <c r="W30" s="371">
        <v>636970</v>
      </c>
      <c r="X30" s="371">
        <v>646657</v>
      </c>
      <c r="Y30" s="149">
        <f t="shared" si="5"/>
        <v>3</v>
      </c>
      <c r="Z30" s="149">
        <f t="shared" si="5"/>
        <v>3.9</v>
      </c>
      <c r="AA30" s="150">
        <f t="shared" si="5"/>
        <v>-1.2</v>
      </c>
      <c r="AB30" s="150">
        <f t="shared" si="5"/>
        <v>2.9</v>
      </c>
      <c r="AC30" s="150">
        <f t="shared" si="5"/>
        <v>-1.6</v>
      </c>
      <c r="AD30" s="151">
        <f t="shared" si="5"/>
        <v>4.4000000000000004</v>
      </c>
      <c r="AE30" s="151">
        <f t="shared" si="5"/>
        <v>-3</v>
      </c>
      <c r="AF30" s="223">
        <f t="shared" si="5"/>
        <v>1.5</v>
      </c>
    </row>
    <row r="31" spans="1:32">
      <c r="A31" s="36">
        <v>9</v>
      </c>
      <c r="B31" s="50" t="s">
        <v>33</v>
      </c>
      <c r="C31" s="58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400860</v>
      </c>
      <c r="J31" s="37">
        <v>400687</v>
      </c>
      <c r="K31" s="37">
        <v>368012</v>
      </c>
      <c r="L31" s="37">
        <v>342307</v>
      </c>
      <c r="M31" s="37">
        <v>348086</v>
      </c>
      <c r="N31" s="37">
        <v>338378</v>
      </c>
      <c r="O31" s="37">
        <v>277934</v>
      </c>
      <c r="P31" s="37">
        <v>364340</v>
      </c>
      <c r="Q31" s="371">
        <v>360336</v>
      </c>
      <c r="R31" s="371">
        <v>378586</v>
      </c>
      <c r="S31" s="371">
        <v>381662</v>
      </c>
      <c r="T31" s="371">
        <v>389053</v>
      </c>
      <c r="U31" s="371">
        <v>393846</v>
      </c>
      <c r="V31" s="371">
        <v>396182</v>
      </c>
      <c r="W31" s="371">
        <v>381740</v>
      </c>
      <c r="X31" s="371">
        <v>397684</v>
      </c>
      <c r="Y31" s="149">
        <f t="shared" si="5"/>
        <v>-1.1000000000000001</v>
      </c>
      <c r="Z31" s="149">
        <f t="shared" si="5"/>
        <v>5.0999999999999996</v>
      </c>
      <c r="AA31" s="150">
        <f t="shared" si="5"/>
        <v>0.8</v>
      </c>
      <c r="AB31" s="150">
        <f t="shared" si="5"/>
        <v>1.9</v>
      </c>
      <c r="AC31" s="150">
        <f t="shared" si="5"/>
        <v>1.2</v>
      </c>
      <c r="AD31" s="151">
        <f t="shared" si="5"/>
        <v>0.6</v>
      </c>
      <c r="AE31" s="151">
        <f t="shared" si="5"/>
        <v>-3.6</v>
      </c>
      <c r="AF31" s="223">
        <f t="shared" si="5"/>
        <v>4.2</v>
      </c>
    </row>
    <row r="32" spans="1:32">
      <c r="A32" s="40">
        <v>10</v>
      </c>
      <c r="B32" s="51" t="s">
        <v>34</v>
      </c>
      <c r="C32" s="224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507448</v>
      </c>
      <c r="J32" s="41">
        <v>489595</v>
      </c>
      <c r="K32" s="41">
        <v>465271</v>
      </c>
      <c r="L32" s="41">
        <v>446383</v>
      </c>
      <c r="M32" s="41">
        <v>451439</v>
      </c>
      <c r="N32" s="41">
        <v>429907</v>
      </c>
      <c r="O32" s="41">
        <v>430752</v>
      </c>
      <c r="P32" s="41">
        <v>432478</v>
      </c>
      <c r="Q32" s="372">
        <v>435406</v>
      </c>
      <c r="R32" s="372">
        <v>447095</v>
      </c>
      <c r="S32" s="372">
        <v>443452</v>
      </c>
      <c r="T32" s="372">
        <v>444509</v>
      </c>
      <c r="U32" s="372">
        <v>442814</v>
      </c>
      <c r="V32" s="372">
        <v>469043</v>
      </c>
      <c r="W32" s="372">
        <v>450208</v>
      </c>
      <c r="X32" s="372">
        <v>466331</v>
      </c>
      <c r="Y32" s="152">
        <f t="shared" si="5"/>
        <v>0.7</v>
      </c>
      <c r="Z32" s="152">
        <f t="shared" si="5"/>
        <v>2.7</v>
      </c>
      <c r="AA32" s="153">
        <f t="shared" si="5"/>
        <v>-0.8</v>
      </c>
      <c r="AB32" s="153">
        <f t="shared" si="5"/>
        <v>0.2</v>
      </c>
      <c r="AC32" s="153">
        <f t="shared" si="5"/>
        <v>-0.4</v>
      </c>
      <c r="AD32" s="154">
        <f t="shared" si="5"/>
        <v>5.9</v>
      </c>
      <c r="AE32" s="154">
        <f t="shared" si="5"/>
        <v>-4</v>
      </c>
      <c r="AF32" s="225">
        <f t="shared" si="5"/>
        <v>3.6</v>
      </c>
    </row>
    <row r="33" spans="1:2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6" spans="1:28">
      <c r="A36" s="237" t="s">
        <v>61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64"/>
      <c r="T36" s="22" t="s">
        <v>62</v>
      </c>
    </row>
    <row r="37" spans="1:28">
      <c r="A37" s="238"/>
      <c r="B37" s="239" t="s">
        <v>63</v>
      </c>
      <c r="C37" s="240">
        <v>2001</v>
      </c>
      <c r="D37" s="65">
        <v>2002</v>
      </c>
      <c r="E37" s="65">
        <v>2003</v>
      </c>
      <c r="F37" s="65">
        <v>2004</v>
      </c>
      <c r="G37" s="65">
        <v>2005</v>
      </c>
      <c r="H37" s="240">
        <v>2006</v>
      </c>
      <c r="I37" s="65">
        <v>2007</v>
      </c>
      <c r="J37" s="65">
        <v>2008</v>
      </c>
      <c r="K37" s="241">
        <v>2009</v>
      </c>
      <c r="L37" s="242">
        <v>2010</v>
      </c>
      <c r="M37" s="242">
        <v>2011</v>
      </c>
      <c r="N37" s="241">
        <v>2012</v>
      </c>
      <c r="O37" s="242">
        <v>2013</v>
      </c>
      <c r="P37" s="241">
        <v>2014</v>
      </c>
      <c r="Q37" s="241">
        <v>2015</v>
      </c>
      <c r="R37" s="241">
        <v>2016</v>
      </c>
      <c r="S37" s="241">
        <v>2017</v>
      </c>
      <c r="T37" s="243">
        <v>2018</v>
      </c>
      <c r="U37" s="229">
        <v>2019</v>
      </c>
      <c r="V37" s="214">
        <v>2020</v>
      </c>
      <c r="W37" s="214">
        <v>2021</v>
      </c>
      <c r="X37" s="244"/>
    </row>
    <row r="38" spans="1:28">
      <c r="A38" s="245"/>
      <c r="B38" s="246" t="s">
        <v>17</v>
      </c>
      <c r="C38" s="247" t="s">
        <v>40</v>
      </c>
      <c r="D38" s="248" t="s">
        <v>41</v>
      </c>
      <c r="E38" s="248" t="s">
        <v>42</v>
      </c>
      <c r="F38" s="248" t="s">
        <v>43</v>
      </c>
      <c r="G38" s="248" t="s">
        <v>44</v>
      </c>
      <c r="H38" s="247" t="s">
        <v>45</v>
      </c>
      <c r="I38" s="248" t="s">
        <v>46</v>
      </c>
      <c r="J38" s="249" t="s">
        <v>47</v>
      </c>
      <c r="K38" s="250" t="s">
        <v>48</v>
      </c>
      <c r="L38" s="251" t="s">
        <v>49</v>
      </c>
      <c r="M38" s="58" t="s">
        <v>50</v>
      </c>
      <c r="N38" s="252" t="s">
        <v>51</v>
      </c>
      <c r="O38" s="251" t="s">
        <v>52</v>
      </c>
      <c r="P38" s="250" t="s">
        <v>53</v>
      </c>
      <c r="Q38" s="250" t="s">
        <v>54</v>
      </c>
      <c r="R38" s="250" t="s">
        <v>55</v>
      </c>
      <c r="S38" s="41" t="s">
        <v>56</v>
      </c>
      <c r="T38" s="51" t="s">
        <v>57</v>
      </c>
      <c r="U38" s="232" t="s">
        <v>267</v>
      </c>
      <c r="V38" s="215" t="s">
        <v>222</v>
      </c>
      <c r="W38" s="311" t="s">
        <v>302</v>
      </c>
      <c r="X38" s="244"/>
    </row>
    <row r="39" spans="1:28">
      <c r="A39" s="253"/>
      <c r="B39" s="254" t="s">
        <v>24</v>
      </c>
      <c r="C39" s="255">
        <f t="shared" ref="C39:W49" si="6">D5/C5*100-100</f>
        <v>-2.9282904659875726</v>
      </c>
      <c r="D39" s="256">
        <f t="shared" si="6"/>
        <v>-3.233256444424768</v>
      </c>
      <c r="E39" s="256">
        <f t="shared" si="6"/>
        <v>0.73360742822508485</v>
      </c>
      <c r="F39" s="256">
        <f t="shared" si="6"/>
        <v>0.80980422506327443</v>
      </c>
      <c r="G39" s="256">
        <f t="shared" si="6"/>
        <v>2.3687169090875386</v>
      </c>
      <c r="H39" s="255">
        <f t="shared" si="6"/>
        <v>-0.600922945828259</v>
      </c>
      <c r="I39" s="256">
        <f t="shared" si="6"/>
        <v>0.54184977799161516</v>
      </c>
      <c r="J39" s="256">
        <f t="shared" si="6"/>
        <v>-1.7282617899635397</v>
      </c>
      <c r="K39" s="256">
        <f t="shared" si="6"/>
        <v>-6.891832686308291</v>
      </c>
      <c r="L39" s="255">
        <f t="shared" si="6"/>
        <v>6.462214067427567</v>
      </c>
      <c r="M39" s="255">
        <f t="shared" si="6"/>
        <v>0.14025560437890761</v>
      </c>
      <c r="N39" s="257">
        <f t="shared" si="6"/>
        <v>0.95305846816687279</v>
      </c>
      <c r="O39" s="258">
        <f t="shared" si="6"/>
        <v>1.5229393148966892</v>
      </c>
      <c r="P39" s="257">
        <f t="shared" si="6"/>
        <v>0.36533364680919078</v>
      </c>
      <c r="Q39" s="257">
        <f t="shared" si="6"/>
        <v>1.1530578686105457</v>
      </c>
      <c r="R39" s="257">
        <f t="shared" si="6"/>
        <v>0.36051202915940905</v>
      </c>
      <c r="S39" s="257">
        <f t="shared" si="6"/>
        <v>2.1874557888249058</v>
      </c>
      <c r="T39" s="259">
        <f t="shared" si="6"/>
        <v>-0.4405976255388282</v>
      </c>
      <c r="U39" s="259">
        <f t="shared" si="6"/>
        <v>-0.28594654256282581</v>
      </c>
      <c r="V39" s="259">
        <f t="shared" si="6"/>
        <v>-3.8347485984105276</v>
      </c>
      <c r="W39" s="259">
        <f t="shared" si="6"/>
        <v>3.1453320387510502</v>
      </c>
      <c r="X39" s="260"/>
    </row>
    <row r="40" spans="1:28">
      <c r="A40" s="261">
        <v>1</v>
      </c>
      <c r="B40" s="246" t="s">
        <v>25</v>
      </c>
      <c r="C40" s="262">
        <f t="shared" si="6"/>
        <v>-2.1102508131964726</v>
      </c>
      <c r="D40" s="263">
        <f t="shared" si="6"/>
        <v>-9.9936689095886209</v>
      </c>
      <c r="E40" s="263">
        <f t="shared" si="6"/>
        <v>1.3275922473654447</v>
      </c>
      <c r="F40" s="263">
        <f t="shared" si="6"/>
        <v>0.76972720645768788</v>
      </c>
      <c r="G40" s="263">
        <f t="shared" si="6"/>
        <v>2.1106107429786505</v>
      </c>
      <c r="H40" s="264">
        <f t="shared" si="6"/>
        <v>-0.17762632980564774</v>
      </c>
      <c r="I40" s="265">
        <f t="shared" si="6"/>
        <v>0.96043039922844287</v>
      </c>
      <c r="J40" s="265">
        <f t="shared" si="6"/>
        <v>-1.786461515437523</v>
      </c>
      <c r="K40" s="265">
        <f t="shared" si="6"/>
        <v>-2.2684094258545144</v>
      </c>
      <c r="L40" s="264">
        <f t="shared" si="6"/>
        <v>6.05522830780059</v>
      </c>
      <c r="M40" s="262">
        <f t="shared" si="6"/>
        <v>1.0949017511559589</v>
      </c>
      <c r="N40" s="266">
        <f t="shared" si="6"/>
        <v>-0.23745891835474708</v>
      </c>
      <c r="O40" s="267">
        <f t="shared" si="6"/>
        <v>0.27794781150225845</v>
      </c>
      <c r="P40" s="266">
        <f t="shared" si="6"/>
        <v>1.61919192102593</v>
      </c>
      <c r="Q40" s="266">
        <f t="shared" si="6"/>
        <v>1.2667146577518054</v>
      </c>
      <c r="R40" s="266">
        <f t="shared" si="6"/>
        <v>-0.52682372313594783</v>
      </c>
      <c r="S40" s="266">
        <f t="shared" si="6"/>
        <v>2.2152909631783473</v>
      </c>
      <c r="T40" s="268">
        <f t="shared" si="6"/>
        <v>-0.82516803597803801</v>
      </c>
      <c r="U40" s="268">
        <f t="shared" si="6"/>
        <v>-2.2816909817913142</v>
      </c>
      <c r="V40" s="268">
        <f t="shared" si="6"/>
        <v>-4.0414465841332401</v>
      </c>
      <c r="W40" s="268">
        <f t="shared" si="6"/>
        <v>2.4119846498216475</v>
      </c>
      <c r="X40" s="260"/>
    </row>
    <row r="41" spans="1:28">
      <c r="A41" s="261">
        <v>2</v>
      </c>
      <c r="B41" s="246" t="s">
        <v>26</v>
      </c>
      <c r="C41" s="262">
        <f t="shared" si="6"/>
        <v>-1.1720852612176316</v>
      </c>
      <c r="D41" s="263">
        <f t="shared" si="6"/>
        <v>-2.3199982283222056</v>
      </c>
      <c r="E41" s="263">
        <f t="shared" si="6"/>
        <v>0.8078657536478886</v>
      </c>
      <c r="F41" s="263">
        <f t="shared" si="6"/>
        <v>1.3528249009461746</v>
      </c>
      <c r="G41" s="263">
        <f t="shared" si="6"/>
        <v>3.9543411419291203</v>
      </c>
      <c r="H41" s="262">
        <f t="shared" si="6"/>
        <v>0.75344654265094846</v>
      </c>
      <c r="I41" s="263">
        <f t="shared" si="6"/>
        <v>1.5294894220494513</v>
      </c>
      <c r="J41" s="263">
        <f t="shared" si="6"/>
        <v>-3.6277618466163375</v>
      </c>
      <c r="K41" s="263">
        <f t="shared" si="6"/>
        <v>-5.7145882721514738</v>
      </c>
      <c r="L41" s="262">
        <f t="shared" si="6"/>
        <v>9.8787444713406671</v>
      </c>
      <c r="M41" s="269">
        <f t="shared" si="6"/>
        <v>1.1906351981142649</v>
      </c>
      <c r="N41" s="270">
        <f t="shared" si="6"/>
        <v>-1.10423848659687</v>
      </c>
      <c r="O41" s="269">
        <f t="shared" si="6"/>
        <v>2.5082642875090926</v>
      </c>
      <c r="P41" s="270">
        <f t="shared" si="6"/>
        <v>-0.40019062456923393</v>
      </c>
      <c r="Q41" s="270">
        <f t="shared" si="6"/>
        <v>3.2734231219408088</v>
      </c>
      <c r="R41" s="270">
        <f t="shared" si="6"/>
        <v>0.28457827171391159</v>
      </c>
      <c r="S41" s="270">
        <f t="shared" si="6"/>
        <v>3.6396102573471865</v>
      </c>
      <c r="T41" s="271">
        <f t="shared" si="6"/>
        <v>-1.2406550363197653</v>
      </c>
      <c r="U41" s="271">
        <f t="shared" si="6"/>
        <v>2.1871443983257421</v>
      </c>
      <c r="V41" s="271">
        <f t="shared" si="6"/>
        <v>-2.9954265144138503</v>
      </c>
      <c r="W41" s="271">
        <f t="shared" si="6"/>
        <v>3.2218816139034629</v>
      </c>
      <c r="X41" s="260"/>
    </row>
    <row r="42" spans="1:28">
      <c r="A42" s="261">
        <v>3</v>
      </c>
      <c r="B42" s="246" t="s">
        <v>27</v>
      </c>
      <c r="C42" s="262">
        <f t="shared" si="6"/>
        <v>-2.5012263912727661</v>
      </c>
      <c r="D42" s="263">
        <f t="shared" si="6"/>
        <v>-2.2861550028608377</v>
      </c>
      <c r="E42" s="263">
        <f t="shared" si="6"/>
        <v>2.11785667790096</v>
      </c>
      <c r="F42" s="263">
        <f t="shared" si="6"/>
        <v>1.9938965965922364</v>
      </c>
      <c r="G42" s="263">
        <f t="shared" si="6"/>
        <v>4.1895895048667029</v>
      </c>
      <c r="H42" s="262">
        <f t="shared" si="6"/>
        <v>-1.2920094038659187</v>
      </c>
      <c r="I42" s="263">
        <f t="shared" si="6"/>
        <v>5.4229521134246284E-2</v>
      </c>
      <c r="J42" s="263">
        <f t="shared" si="6"/>
        <v>-4.3491926359728694</v>
      </c>
      <c r="K42" s="263">
        <f t="shared" si="6"/>
        <v>-5.2576757726742329</v>
      </c>
      <c r="L42" s="262">
        <f t="shared" si="6"/>
        <v>5.3016755578931622</v>
      </c>
      <c r="M42" s="262">
        <f t="shared" si="6"/>
        <v>3.0691421802976748</v>
      </c>
      <c r="N42" s="266">
        <f t="shared" si="6"/>
        <v>3.1418521691789465</v>
      </c>
      <c r="O42" s="267">
        <f t="shared" si="6"/>
        <v>0.29780059280896864</v>
      </c>
      <c r="P42" s="266">
        <f t="shared" si="6"/>
        <v>-1.2217150480816059</v>
      </c>
      <c r="Q42" s="266">
        <f t="shared" si="6"/>
        <v>0.47034057687449149</v>
      </c>
      <c r="R42" s="266">
        <f t="shared" si="6"/>
        <v>4.452011194762548</v>
      </c>
      <c r="S42" s="266">
        <f t="shared" si="6"/>
        <v>-0.21737872962816596</v>
      </c>
      <c r="T42" s="268">
        <f t="shared" si="6"/>
        <v>-0.97337378101832428</v>
      </c>
      <c r="U42" s="268">
        <f t="shared" si="6"/>
        <v>7.5384283285343088</v>
      </c>
      <c r="V42" s="268">
        <f t="shared" si="6"/>
        <v>-4.3140952579995258</v>
      </c>
      <c r="W42" s="268">
        <f t="shared" si="6"/>
        <v>2.4579113975488553</v>
      </c>
      <c r="X42" s="260"/>
    </row>
    <row r="43" spans="1:28">
      <c r="A43" s="261">
        <v>4</v>
      </c>
      <c r="B43" s="246" t="s">
        <v>28</v>
      </c>
      <c r="C43" s="262">
        <f t="shared" si="6"/>
        <v>-6.4827782675479995</v>
      </c>
      <c r="D43" s="263">
        <f t="shared" si="6"/>
        <v>2.9952321634254133</v>
      </c>
      <c r="E43" s="263">
        <f t="shared" si="6"/>
        <v>1.8673804554360345</v>
      </c>
      <c r="F43" s="263">
        <f t="shared" si="6"/>
        <v>0.86699951935808883</v>
      </c>
      <c r="G43" s="263">
        <f t="shared" si="6"/>
        <v>3.2729079047072247</v>
      </c>
      <c r="H43" s="262">
        <f t="shared" si="6"/>
        <v>2.482305433214151</v>
      </c>
      <c r="I43" s="263">
        <f t="shared" si="6"/>
        <v>1.859811071245602</v>
      </c>
      <c r="J43" s="263">
        <f t="shared" si="6"/>
        <v>0.82968417588698173</v>
      </c>
      <c r="K43" s="263">
        <f t="shared" si="6"/>
        <v>-15.347497325016732</v>
      </c>
      <c r="L43" s="262">
        <f t="shared" si="6"/>
        <v>6.1843859620940265</v>
      </c>
      <c r="M43" s="262">
        <f t="shared" si="6"/>
        <v>-2.6057475181461172</v>
      </c>
      <c r="N43" s="266">
        <f t="shared" si="6"/>
        <v>8.409486670100307</v>
      </c>
      <c r="O43" s="267">
        <f t="shared" si="6"/>
        <v>0.15508418209213914</v>
      </c>
      <c r="P43" s="266">
        <f t="shared" si="6"/>
        <v>0.19053384488717029</v>
      </c>
      <c r="Q43" s="266">
        <f t="shared" si="6"/>
        <v>0.34505926091259198</v>
      </c>
      <c r="R43" s="266">
        <f t="shared" si="6"/>
        <v>-2.6088340420114093</v>
      </c>
      <c r="S43" s="266">
        <f t="shared" si="6"/>
        <v>0.73192948161660354</v>
      </c>
      <c r="T43" s="268">
        <f t="shared" si="6"/>
        <v>1.5414341295800114</v>
      </c>
      <c r="U43" s="268">
        <f t="shared" si="6"/>
        <v>0.61686720176106746</v>
      </c>
      <c r="V43" s="268">
        <f t="shared" si="6"/>
        <v>-4.440142178996993</v>
      </c>
      <c r="W43" s="268">
        <f t="shared" si="6"/>
        <v>3.4468171617574512</v>
      </c>
      <c r="X43" s="260"/>
    </row>
    <row r="44" spans="1:28">
      <c r="A44" s="261">
        <v>5</v>
      </c>
      <c r="B44" s="246" t="s">
        <v>29</v>
      </c>
      <c r="C44" s="262">
        <f t="shared" si="6"/>
        <v>-1.3047909589451621</v>
      </c>
      <c r="D44" s="263">
        <f t="shared" si="6"/>
        <v>-0.9415197854271895</v>
      </c>
      <c r="E44" s="263">
        <f t="shared" si="6"/>
        <v>0.60485978129744922</v>
      </c>
      <c r="F44" s="263">
        <f t="shared" si="6"/>
        <v>0.31791141619808627</v>
      </c>
      <c r="G44" s="263">
        <f t="shared" si="6"/>
        <v>2.1418880138170522</v>
      </c>
      <c r="H44" s="262">
        <f t="shared" si="6"/>
        <v>-1.0012303800774731</v>
      </c>
      <c r="I44" s="263">
        <f t="shared" si="6"/>
        <v>-1.2837013925352494</v>
      </c>
      <c r="J44" s="263">
        <f t="shared" si="6"/>
        <v>-1.5440152484913199</v>
      </c>
      <c r="K44" s="263">
        <f t="shared" si="6"/>
        <v>-6.5088376960732717</v>
      </c>
      <c r="L44" s="262">
        <f t="shared" si="6"/>
        <v>3.5613177811822965</v>
      </c>
      <c r="M44" s="262">
        <f t="shared" si="6"/>
        <v>-3.3854488507347895</v>
      </c>
      <c r="N44" s="266">
        <f t="shared" si="6"/>
        <v>1.0461543161144391</v>
      </c>
      <c r="O44" s="267">
        <f t="shared" si="6"/>
        <v>1.2204891781844225</v>
      </c>
      <c r="P44" s="266">
        <f t="shared" si="6"/>
        <v>-1.436866091920237</v>
      </c>
      <c r="Q44" s="266">
        <f t="shared" si="6"/>
        <v>-1.6250423755295742</v>
      </c>
      <c r="R44" s="266">
        <f t="shared" si="6"/>
        <v>4.180299228105838</v>
      </c>
      <c r="S44" s="266">
        <f t="shared" si="6"/>
        <v>5.6669078195437379</v>
      </c>
      <c r="T44" s="268">
        <f t="shared" si="6"/>
        <v>-1.4419823125230664</v>
      </c>
      <c r="U44" s="268">
        <f t="shared" si="6"/>
        <v>-1.1919516866981326</v>
      </c>
      <c r="V44" s="268">
        <f t="shared" si="6"/>
        <v>-4.5164441666936028</v>
      </c>
      <c r="W44" s="268">
        <f t="shared" si="6"/>
        <v>4.3395385402404258</v>
      </c>
      <c r="X44" s="260"/>
    </row>
    <row r="45" spans="1:28">
      <c r="A45" s="261">
        <v>6</v>
      </c>
      <c r="B45" s="246" t="s">
        <v>30</v>
      </c>
      <c r="C45" s="262">
        <f t="shared" si="6"/>
        <v>-3.0696563894944404</v>
      </c>
      <c r="D45" s="263">
        <f t="shared" si="6"/>
        <v>-1.4178452179801582</v>
      </c>
      <c r="E45" s="263">
        <f t="shared" si="6"/>
        <v>1.3239169557054993</v>
      </c>
      <c r="F45" s="263">
        <f t="shared" si="6"/>
        <v>1.8161109328723484</v>
      </c>
      <c r="G45" s="263">
        <f t="shared" si="6"/>
        <v>2.0132425976163688</v>
      </c>
      <c r="H45" s="262">
        <f t="shared" si="6"/>
        <v>-1.7755921783739126</v>
      </c>
      <c r="I45" s="263">
        <f t="shared" si="6"/>
        <v>-0.54082741744399243</v>
      </c>
      <c r="J45" s="263">
        <f t="shared" si="6"/>
        <v>3.1443460902127072</v>
      </c>
      <c r="K45" s="263">
        <f t="shared" si="6"/>
        <v>-12.830139910645372</v>
      </c>
      <c r="L45" s="262">
        <f t="shared" si="6"/>
        <v>8.5416825811094128</v>
      </c>
      <c r="M45" s="262">
        <f t="shared" si="6"/>
        <v>-0.72793206078483763</v>
      </c>
      <c r="N45" s="266">
        <f t="shared" si="6"/>
        <v>-0.58590267899354842</v>
      </c>
      <c r="O45" s="267">
        <f t="shared" si="6"/>
        <v>4.1600488801945659</v>
      </c>
      <c r="P45" s="266">
        <f t="shared" si="6"/>
        <v>0.43464275760148041</v>
      </c>
      <c r="Q45" s="266">
        <f t="shared" si="6"/>
        <v>6.9901778522279301E-2</v>
      </c>
      <c r="R45" s="266">
        <f t="shared" si="6"/>
        <v>1.5872299294698848</v>
      </c>
      <c r="S45" s="266">
        <f t="shared" si="6"/>
        <v>1.0822107174372633</v>
      </c>
      <c r="T45" s="268">
        <f t="shared" si="6"/>
        <v>-0.28501569529345261</v>
      </c>
      <c r="U45" s="268">
        <f t="shared" si="6"/>
        <v>-6.4962339360662753</v>
      </c>
      <c r="V45" s="268">
        <f t="shared" si="6"/>
        <v>-2.5624207203069176</v>
      </c>
      <c r="W45" s="268">
        <f t="shared" si="6"/>
        <v>4.6935571121676816</v>
      </c>
      <c r="X45" s="260"/>
    </row>
    <row r="46" spans="1:28">
      <c r="A46" s="261">
        <v>7</v>
      </c>
      <c r="B46" s="246" t="s">
        <v>31</v>
      </c>
      <c r="C46" s="262">
        <f t="shared" si="6"/>
        <v>-6.873427392464933</v>
      </c>
      <c r="D46" s="263">
        <f t="shared" si="6"/>
        <v>0.68590146046163625</v>
      </c>
      <c r="E46" s="263">
        <f t="shared" si="6"/>
        <v>-1.7403759857598402</v>
      </c>
      <c r="F46" s="263">
        <f t="shared" si="6"/>
        <v>-0.84494991631599703</v>
      </c>
      <c r="G46" s="263">
        <f t="shared" si="6"/>
        <v>-0.30691718961183767</v>
      </c>
      <c r="H46" s="262">
        <f t="shared" si="6"/>
        <v>-1.8909622689496075</v>
      </c>
      <c r="I46" s="263">
        <f t="shared" si="6"/>
        <v>-0.87062141400457449</v>
      </c>
      <c r="J46" s="263">
        <f t="shared" si="6"/>
        <v>-3.6559518486962475</v>
      </c>
      <c r="K46" s="263">
        <f t="shared" si="6"/>
        <v>-5.6908762763045502</v>
      </c>
      <c r="L46" s="262">
        <f t="shared" si="6"/>
        <v>5.4822166542683561</v>
      </c>
      <c r="M46" s="262">
        <f t="shared" si="6"/>
        <v>0.62326991713206326</v>
      </c>
      <c r="N46" s="266">
        <f t="shared" si="6"/>
        <v>2.4582841760325351</v>
      </c>
      <c r="O46" s="267">
        <f t="shared" si="6"/>
        <v>-2.1838422989251569</v>
      </c>
      <c r="P46" s="266">
        <f t="shared" si="6"/>
        <v>1.8725725507309647</v>
      </c>
      <c r="Q46" s="266">
        <f t="shared" si="6"/>
        <v>1.1153781897781414</v>
      </c>
      <c r="R46" s="266">
        <f t="shared" si="6"/>
        <v>0.86021824251545809</v>
      </c>
      <c r="S46" s="266">
        <f t="shared" si="6"/>
        <v>4.8215847720416178</v>
      </c>
      <c r="T46" s="268">
        <f t="shared" si="6"/>
        <v>1.5149010686053259</v>
      </c>
      <c r="U46" s="268">
        <f t="shared" si="6"/>
        <v>-2.1143960708114378</v>
      </c>
      <c r="V46" s="268">
        <f t="shared" si="6"/>
        <v>-4.6767206398141781</v>
      </c>
      <c r="W46" s="268">
        <f t="shared" si="6"/>
        <v>3.9296728586476917</v>
      </c>
      <c r="X46" s="260"/>
    </row>
    <row r="47" spans="1:28">
      <c r="A47" s="261">
        <v>8</v>
      </c>
      <c r="B47" s="246" t="s">
        <v>32</v>
      </c>
      <c r="C47" s="262">
        <f t="shared" si="6"/>
        <v>-4.0988023654100658</v>
      </c>
      <c r="D47" s="263">
        <f t="shared" si="6"/>
        <v>4.7121024321102709</v>
      </c>
      <c r="E47" s="263">
        <f t="shared" si="6"/>
        <v>-3.8463281123895143</v>
      </c>
      <c r="F47" s="263">
        <f t="shared" si="6"/>
        <v>-0.80636967248962321</v>
      </c>
      <c r="G47" s="263">
        <f t="shared" si="6"/>
        <v>-1.0624731858014229</v>
      </c>
      <c r="H47" s="262">
        <f t="shared" si="6"/>
        <v>-7.9017495423581323</v>
      </c>
      <c r="I47" s="263">
        <f t="shared" si="6"/>
        <v>-0.51222063284663477</v>
      </c>
      <c r="J47" s="263">
        <f t="shared" si="6"/>
        <v>-5.9054718383896585</v>
      </c>
      <c r="K47" s="263">
        <f t="shared" si="6"/>
        <v>-4.5609754399643521</v>
      </c>
      <c r="L47" s="262">
        <f t="shared" si="6"/>
        <v>1.2948931863562905</v>
      </c>
      <c r="M47" s="262">
        <f t="shared" si="6"/>
        <v>0.44375555819588897</v>
      </c>
      <c r="N47" s="266">
        <f t="shared" si="6"/>
        <v>1.8713112800228089</v>
      </c>
      <c r="O47" s="267">
        <f t="shared" si="6"/>
        <v>2.5023223409196476</v>
      </c>
      <c r="P47" s="266">
        <f t="shared" si="6"/>
        <v>0.76551410451155277</v>
      </c>
      <c r="Q47" s="266">
        <f t="shared" si="6"/>
        <v>2.4814546693352639</v>
      </c>
      <c r="R47" s="266">
        <f t="shared" si="6"/>
        <v>-1.0549445435249822</v>
      </c>
      <c r="S47" s="266">
        <f t="shared" si="6"/>
        <v>3.3388431973337731</v>
      </c>
      <c r="T47" s="268">
        <f t="shared" si="6"/>
        <v>-1.5894741633234162</v>
      </c>
      <c r="U47" s="268">
        <f t="shared" si="6"/>
        <v>5.0661222278384059</v>
      </c>
      <c r="V47" s="268">
        <f t="shared" si="6"/>
        <v>-3.5554598279418457</v>
      </c>
      <c r="W47" s="268">
        <f t="shared" si="6"/>
        <v>1.3257825833932486</v>
      </c>
      <c r="X47" s="260"/>
    </row>
    <row r="48" spans="1:28">
      <c r="A48" s="261">
        <v>9</v>
      </c>
      <c r="B48" s="246" t="s">
        <v>33</v>
      </c>
      <c r="C48" s="262">
        <f t="shared" si="6"/>
        <v>0.3874791667217039</v>
      </c>
      <c r="D48" s="263">
        <f t="shared" si="6"/>
        <v>7.0463706494627161</v>
      </c>
      <c r="E48" s="263">
        <f t="shared" si="6"/>
        <v>-1.7043178181585859</v>
      </c>
      <c r="F48" s="263">
        <f t="shared" si="6"/>
        <v>-2.0456847080004508</v>
      </c>
      <c r="G48" s="263">
        <f t="shared" si="6"/>
        <v>1.0193141264225289</v>
      </c>
      <c r="H48" s="262">
        <f t="shared" si="6"/>
        <v>-3.3970388677042536</v>
      </c>
      <c r="I48" s="263">
        <f t="shared" si="6"/>
        <v>0.75258185014281764</v>
      </c>
      <c r="J48" s="263">
        <f t="shared" si="6"/>
        <v>-8.052736388159758</v>
      </c>
      <c r="K48" s="263">
        <f t="shared" si="6"/>
        <v>-6.8793855624108744</v>
      </c>
      <c r="L48" s="262">
        <f t="shared" si="6"/>
        <v>3.6299737402283938</v>
      </c>
      <c r="M48" s="262">
        <f t="shared" si="6"/>
        <v>-1.5007915073166913</v>
      </c>
      <c r="N48" s="266">
        <f t="shared" si="6"/>
        <v>-17.722741099862162</v>
      </c>
      <c r="O48" s="267">
        <f t="shared" si="6"/>
        <v>31.250880075099758</v>
      </c>
      <c r="P48" s="266">
        <f t="shared" si="6"/>
        <v>-3.1299601946528242</v>
      </c>
      <c r="Q48" s="266">
        <f t="shared" si="6"/>
        <v>3.6113375040111748</v>
      </c>
      <c r="R48" s="266">
        <f t="shared" si="6"/>
        <v>0.97873693327265698</v>
      </c>
      <c r="S48" s="266">
        <f t="shared" si="6"/>
        <v>2.3255498345678518</v>
      </c>
      <c r="T48" s="268">
        <f t="shared" si="6"/>
        <v>1.1575688931211801</v>
      </c>
      <c r="U48" s="268">
        <f t="shared" si="6"/>
        <v>0.66865778094771144</v>
      </c>
      <c r="V48" s="268">
        <f t="shared" si="6"/>
        <v>-4.237440448437269</v>
      </c>
      <c r="W48" s="268">
        <f t="shared" si="6"/>
        <v>3.9766839025902954</v>
      </c>
      <c r="X48" s="260"/>
    </row>
    <row r="49" spans="1:24">
      <c r="A49" s="272">
        <v>10</v>
      </c>
      <c r="B49" s="249" t="s">
        <v>34</v>
      </c>
      <c r="C49" s="273">
        <f t="shared" si="6"/>
        <v>-2.7094348404738895</v>
      </c>
      <c r="D49" s="274">
        <f t="shared" si="6"/>
        <v>5.5742643458630283</v>
      </c>
      <c r="E49" s="274">
        <f t="shared" si="6"/>
        <v>-5.4277521108809879</v>
      </c>
      <c r="F49" s="274">
        <f t="shared" si="6"/>
        <v>-2.0581469564843076</v>
      </c>
      <c r="G49" s="274">
        <f t="shared" si="6"/>
        <v>-1.4485801812062959</v>
      </c>
      <c r="H49" s="273">
        <f t="shared" si="6"/>
        <v>-6.2481214525752904</v>
      </c>
      <c r="I49" s="274">
        <f t="shared" si="6"/>
        <v>-2.6570418019732358</v>
      </c>
      <c r="J49" s="274">
        <f t="shared" si="6"/>
        <v>-4.8626929353369093</v>
      </c>
      <c r="K49" s="274">
        <f t="shared" si="6"/>
        <v>-3.9507391583042875</v>
      </c>
      <c r="L49" s="273">
        <f t="shared" si="6"/>
        <v>3.063364725031974</v>
      </c>
      <c r="M49" s="273">
        <f t="shared" si="6"/>
        <v>-3.5070303052181231</v>
      </c>
      <c r="N49" s="275">
        <f t="shared" si="6"/>
        <v>0.36709689487466335</v>
      </c>
      <c r="O49" s="276">
        <f t="shared" si="6"/>
        <v>0.52486895748398865</v>
      </c>
      <c r="P49" s="275">
        <f t="shared" si="6"/>
        <v>-1.3900250983191427</v>
      </c>
      <c r="Q49" s="275">
        <f t="shared" si="6"/>
        <v>1.2641449571685399</v>
      </c>
      <c r="R49" s="275">
        <f t="shared" si="6"/>
        <v>-0.6519155967731507</v>
      </c>
      <c r="S49" s="275">
        <f t="shared" si="6"/>
        <v>0.62115283536763854</v>
      </c>
      <c r="T49" s="277">
        <f t="shared" si="6"/>
        <v>-0.45434073000970443</v>
      </c>
      <c r="U49" s="277">
        <f t="shared" si="6"/>
        <v>6.0028872817338623</v>
      </c>
      <c r="V49" s="277">
        <f t="shared" si="6"/>
        <v>-4.6055584401869254</v>
      </c>
      <c r="W49" s="277">
        <f t="shared" si="6"/>
        <v>3.3825126907650827</v>
      </c>
      <c r="X49" s="260"/>
    </row>
    <row r="50" spans="1:24">
      <c r="A50" s="278" t="s">
        <v>259</v>
      </c>
    </row>
    <row r="51" spans="1:24">
      <c r="A51" s="279" t="s">
        <v>64</v>
      </c>
      <c r="B51" s="237" t="s">
        <v>60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64"/>
      <c r="S51" s="22" t="s">
        <v>62</v>
      </c>
    </row>
    <row r="52" spans="1:24">
      <c r="A52" s="238"/>
      <c r="B52" s="239" t="s">
        <v>63</v>
      </c>
      <c r="C52" s="240">
        <v>2001</v>
      </c>
      <c r="D52" s="65">
        <v>2002</v>
      </c>
      <c r="E52" s="65">
        <v>2003</v>
      </c>
      <c r="F52" s="65">
        <v>2004</v>
      </c>
      <c r="G52" s="65">
        <v>2005</v>
      </c>
      <c r="H52" s="65">
        <v>2006</v>
      </c>
      <c r="I52" s="65">
        <v>2007</v>
      </c>
      <c r="J52" s="65">
        <v>2008</v>
      </c>
      <c r="K52" s="241">
        <v>2009</v>
      </c>
      <c r="L52" s="242">
        <v>2010</v>
      </c>
      <c r="M52" s="242">
        <v>2011</v>
      </c>
      <c r="N52" s="241">
        <v>2012</v>
      </c>
      <c r="O52" s="242">
        <v>2013</v>
      </c>
      <c r="P52" s="241">
        <v>2014</v>
      </c>
      <c r="Q52" s="241">
        <v>2015</v>
      </c>
      <c r="R52" s="241">
        <v>2016</v>
      </c>
      <c r="S52" s="241">
        <v>2017</v>
      </c>
      <c r="T52" s="243">
        <v>2018</v>
      </c>
      <c r="U52" s="243">
        <v>2019</v>
      </c>
      <c r="V52" s="214">
        <v>2020</v>
      </c>
      <c r="W52" s="214">
        <v>2021</v>
      </c>
      <c r="X52" s="244"/>
    </row>
    <row r="53" spans="1:24">
      <c r="A53" s="245"/>
      <c r="B53" s="246" t="s">
        <v>17</v>
      </c>
      <c r="C53" s="247" t="s">
        <v>40</v>
      </c>
      <c r="D53" s="248" t="s">
        <v>41</v>
      </c>
      <c r="E53" s="248" t="s">
        <v>42</v>
      </c>
      <c r="F53" s="248" t="s">
        <v>43</v>
      </c>
      <c r="G53" s="248" t="s">
        <v>44</v>
      </c>
      <c r="H53" s="248" t="s">
        <v>45</v>
      </c>
      <c r="I53" s="248" t="s">
        <v>46</v>
      </c>
      <c r="J53" s="249" t="s">
        <v>47</v>
      </c>
      <c r="K53" s="250" t="s">
        <v>48</v>
      </c>
      <c r="L53" s="251" t="s">
        <v>49</v>
      </c>
      <c r="M53" s="58" t="s">
        <v>50</v>
      </c>
      <c r="N53" s="252" t="s">
        <v>51</v>
      </c>
      <c r="O53" s="251" t="s">
        <v>52</v>
      </c>
      <c r="P53" s="250" t="s">
        <v>53</v>
      </c>
      <c r="Q53" s="250" t="s">
        <v>54</v>
      </c>
      <c r="R53" s="250" t="s">
        <v>55</v>
      </c>
      <c r="S53" s="41" t="s">
        <v>56</v>
      </c>
      <c r="T53" s="51" t="s">
        <v>57</v>
      </c>
      <c r="U53" s="51" t="s">
        <v>267</v>
      </c>
      <c r="V53" s="215" t="s">
        <v>222</v>
      </c>
      <c r="W53" s="311" t="s">
        <v>302</v>
      </c>
      <c r="X53" s="244"/>
    </row>
    <row r="54" spans="1:24">
      <c r="A54" s="253"/>
      <c r="B54" s="254" t="s">
        <v>24</v>
      </c>
      <c r="C54" s="255">
        <f t="shared" ref="C54:W64" si="7">D22/C22*100-100</f>
        <v>-0.3572275917108243</v>
      </c>
      <c r="D54" s="256">
        <f t="shared" si="7"/>
        <v>-1.4223522965666149</v>
      </c>
      <c r="E54" s="256">
        <f t="shared" si="7"/>
        <v>-0.91465438430272172</v>
      </c>
      <c r="F54" s="256">
        <f t="shared" si="7"/>
        <v>1.0966434502483793</v>
      </c>
      <c r="G54" s="256">
        <f t="shared" si="7"/>
        <v>5.0799366639580512E-2</v>
      </c>
      <c r="H54" s="256">
        <f t="shared" si="7"/>
        <v>3.3185057434678384</v>
      </c>
      <c r="I54" s="256">
        <f t="shared" si="7"/>
        <v>-0.21314889734240694</v>
      </c>
      <c r="J54" s="256">
        <f t="shared" si="7"/>
        <v>-2.1104635975991641</v>
      </c>
      <c r="K54" s="256">
        <f t="shared" si="7"/>
        <v>-7.0528186947002354</v>
      </c>
      <c r="L54" s="255">
        <f t="shared" si="7"/>
        <v>4.6068193882478568</v>
      </c>
      <c r="M54" s="280">
        <f t="shared" si="7"/>
        <v>-1.1796488401889462</v>
      </c>
      <c r="N54" s="281">
        <f t="shared" si="7"/>
        <v>0.78697322509991352</v>
      </c>
      <c r="O54" s="280">
        <f t="shared" si="7"/>
        <v>1.3450919568442856</v>
      </c>
      <c r="P54" s="281">
        <f t="shared" si="7"/>
        <v>2.4183641032601884</v>
      </c>
      <c r="Q54" s="281">
        <f t="shared" si="7"/>
        <v>2.6373365202425134</v>
      </c>
      <c r="R54" s="281">
        <f t="shared" si="7"/>
        <v>0.23100013411097109</v>
      </c>
      <c r="S54" s="281">
        <f t="shared" si="7"/>
        <v>1.7970243426929073</v>
      </c>
      <c r="T54" s="282">
        <f t="shared" si="7"/>
        <v>-0.42440137167113789</v>
      </c>
      <c r="U54" s="282">
        <f t="shared" si="7"/>
        <v>0.15482160530260103</v>
      </c>
      <c r="V54" s="282">
        <f t="shared" si="7"/>
        <v>-3.2401687070584586</v>
      </c>
      <c r="W54" s="282">
        <f t="shared" si="7"/>
        <v>3.3438576317563076</v>
      </c>
      <c r="X54" s="260"/>
    </row>
    <row r="55" spans="1:24">
      <c r="A55" s="261">
        <v>1</v>
      </c>
      <c r="B55" s="246" t="s">
        <v>25</v>
      </c>
      <c r="C55" s="262">
        <f t="shared" si="7"/>
        <v>-5.7113759114584326</v>
      </c>
      <c r="D55" s="263">
        <f t="shared" si="7"/>
        <v>-2.6837795775042395</v>
      </c>
      <c r="E55" s="263">
        <f t="shared" si="7"/>
        <v>-0.7903197137428748</v>
      </c>
      <c r="F55" s="263">
        <f t="shared" si="7"/>
        <v>1.0700003065292805</v>
      </c>
      <c r="G55" s="263">
        <f t="shared" si="7"/>
        <v>-0.21105008486279075</v>
      </c>
      <c r="H55" s="263">
        <f t="shared" si="7"/>
        <v>3.1944265314683378</v>
      </c>
      <c r="I55" s="263">
        <f t="shared" si="7"/>
        <v>0.15023442267403198</v>
      </c>
      <c r="J55" s="263">
        <f t="shared" si="7"/>
        <v>-2.1853768589698461</v>
      </c>
      <c r="K55" s="263">
        <f t="shared" si="7"/>
        <v>-2.4788991555388122</v>
      </c>
      <c r="L55" s="283">
        <f t="shared" si="7"/>
        <v>4.3436906046436405</v>
      </c>
      <c r="M55" s="283">
        <f t="shared" si="7"/>
        <v>-0.24858993124901474</v>
      </c>
      <c r="N55" s="284">
        <f t="shared" si="7"/>
        <v>-0.40996776730573004</v>
      </c>
      <c r="O55" s="285">
        <f t="shared" si="7"/>
        <v>5.0100060464203011E-2</v>
      </c>
      <c r="P55" s="284">
        <f t="shared" si="7"/>
        <v>3.6847392707026785</v>
      </c>
      <c r="Q55" s="284">
        <f t="shared" si="7"/>
        <v>2.8138809906907909</v>
      </c>
      <c r="R55" s="284">
        <f t="shared" si="7"/>
        <v>-0.59549207825484984</v>
      </c>
      <c r="S55" s="284">
        <f t="shared" si="7"/>
        <v>1.8201611480538844</v>
      </c>
      <c r="T55" s="286">
        <f t="shared" si="7"/>
        <v>-0.84891084753188295</v>
      </c>
      <c r="U55" s="286">
        <f t="shared" si="7"/>
        <v>-0.7116798965879525</v>
      </c>
      <c r="V55" s="286">
        <f t="shared" si="7"/>
        <v>-3.4481368400485763</v>
      </c>
      <c r="W55" s="286">
        <f t="shared" si="7"/>
        <v>2.6091137652094858</v>
      </c>
      <c r="X55" s="260"/>
    </row>
    <row r="56" spans="1:24">
      <c r="A56" s="261">
        <v>2</v>
      </c>
      <c r="B56" s="246" t="s">
        <v>26</v>
      </c>
      <c r="C56" s="262">
        <f t="shared" si="7"/>
        <v>6.0753962449519889</v>
      </c>
      <c r="D56" s="263">
        <f t="shared" si="7"/>
        <v>-3.9875720595458688</v>
      </c>
      <c r="E56" s="263">
        <f t="shared" si="7"/>
        <v>-0.92106099607379122</v>
      </c>
      <c r="F56" s="263">
        <f t="shared" si="7"/>
        <v>1.3762051852372394</v>
      </c>
      <c r="G56" s="263">
        <f t="shared" si="7"/>
        <v>1.3774475529158963</v>
      </c>
      <c r="H56" s="263">
        <f t="shared" si="7"/>
        <v>4.9324796143995115</v>
      </c>
      <c r="I56" s="263">
        <f t="shared" si="7"/>
        <v>0.82698845061884185</v>
      </c>
      <c r="J56" s="263">
        <f t="shared" si="7"/>
        <v>-4.1049922915486832</v>
      </c>
      <c r="K56" s="263">
        <f t="shared" si="7"/>
        <v>-5.8215280111059968</v>
      </c>
      <c r="L56" s="283">
        <f t="shared" si="7"/>
        <v>8.0329091834307746</v>
      </c>
      <c r="M56" s="283">
        <f t="shared" si="7"/>
        <v>-0.13058970162124695</v>
      </c>
      <c r="N56" s="284">
        <f t="shared" si="7"/>
        <v>-1.2717504215030289</v>
      </c>
      <c r="O56" s="285">
        <f t="shared" si="7"/>
        <v>2.2791480042566548</v>
      </c>
      <c r="P56" s="284">
        <f t="shared" si="7"/>
        <v>1.5857477843954229</v>
      </c>
      <c r="Q56" s="284">
        <f t="shared" si="7"/>
        <v>4.8238864152104384</v>
      </c>
      <c r="R56" s="270">
        <f t="shared" ref="R56:W64" si="8">S22/R22*100-100</f>
        <v>0.23100013411097109</v>
      </c>
      <c r="S56" s="270">
        <f t="shared" si="8"/>
        <v>1.7970243426929073</v>
      </c>
      <c r="T56" s="271">
        <f t="shared" si="8"/>
        <v>-0.42440137167113789</v>
      </c>
      <c r="U56" s="271">
        <f t="shared" si="8"/>
        <v>0.15482160530260103</v>
      </c>
      <c r="V56" s="271">
        <f t="shared" si="8"/>
        <v>-3.2401687070584586</v>
      </c>
      <c r="W56" s="271">
        <f t="shared" si="8"/>
        <v>3.3438576317563076</v>
      </c>
      <c r="X56" s="260"/>
    </row>
    <row r="57" spans="1:24">
      <c r="A57" s="261">
        <v>3</v>
      </c>
      <c r="B57" s="246" t="s">
        <v>27</v>
      </c>
      <c r="C57" s="262">
        <f t="shared" si="7"/>
        <v>0.18223866635392483</v>
      </c>
      <c r="D57" s="263">
        <f t="shared" si="7"/>
        <v>-1.9627176518349216</v>
      </c>
      <c r="E57" s="263">
        <f t="shared" si="7"/>
        <v>0.62176771266516084</v>
      </c>
      <c r="F57" s="263">
        <f t="shared" si="7"/>
        <v>2.4186537891284274</v>
      </c>
      <c r="G57" s="263">
        <f t="shared" si="7"/>
        <v>1.6046315903037254</v>
      </c>
      <c r="H57" s="263">
        <f t="shared" si="7"/>
        <v>4.52821479901597</v>
      </c>
      <c r="I57" s="263">
        <f t="shared" si="7"/>
        <v>-0.63789240515184531</v>
      </c>
      <c r="J57" s="263">
        <f t="shared" si="7"/>
        <v>-4.82283531307327</v>
      </c>
      <c r="K57" s="263">
        <f t="shared" si="7"/>
        <v>-5.3652390600364157</v>
      </c>
      <c r="L57" s="283">
        <f t="shared" si="7"/>
        <v>3.5327589791343428</v>
      </c>
      <c r="M57" s="283">
        <f t="shared" si="7"/>
        <v>1.7234464678352879</v>
      </c>
      <c r="N57" s="284">
        <f t="shared" si="7"/>
        <v>2.9671867482301053</v>
      </c>
      <c r="O57" s="285">
        <f t="shared" si="7"/>
        <v>7.3641438288319705E-2</v>
      </c>
      <c r="P57" s="284">
        <f t="shared" si="7"/>
        <v>0.74787909705939626</v>
      </c>
      <c r="Q57" s="284">
        <f t="shared" si="7"/>
        <v>1.9786216068911671</v>
      </c>
      <c r="R57" s="266">
        <f t="shared" si="8"/>
        <v>-0.59549207825484984</v>
      </c>
      <c r="S57" s="266">
        <f t="shared" si="8"/>
        <v>1.8201611480538844</v>
      </c>
      <c r="T57" s="268">
        <f t="shared" si="8"/>
        <v>-0.84891084753188295</v>
      </c>
      <c r="U57" s="268">
        <f t="shared" si="8"/>
        <v>-0.7116798965879525</v>
      </c>
      <c r="V57" s="268">
        <f t="shared" si="8"/>
        <v>-3.4481368400485763</v>
      </c>
      <c r="W57" s="268">
        <f t="shared" si="8"/>
        <v>2.6091137652094858</v>
      </c>
      <c r="X57" s="260"/>
    </row>
    <row r="58" spans="1:24">
      <c r="A58" s="261">
        <v>4</v>
      </c>
      <c r="B58" s="246" t="s">
        <v>28</v>
      </c>
      <c r="C58" s="262">
        <f t="shared" si="7"/>
        <v>-1.0922414036269856</v>
      </c>
      <c r="D58" s="263">
        <f t="shared" si="7"/>
        <v>2.2760355258438949</v>
      </c>
      <c r="E58" s="263">
        <f t="shared" si="7"/>
        <v>0.63224462886186927</v>
      </c>
      <c r="F58" s="263">
        <f t="shared" si="7"/>
        <v>1.2781046761352997</v>
      </c>
      <c r="G58" s="263">
        <f t="shared" si="7"/>
        <v>0.79042110068292004</v>
      </c>
      <c r="H58" s="263">
        <f t="shared" si="7"/>
        <v>6.1901886298529689</v>
      </c>
      <c r="I58" s="263">
        <f t="shared" si="7"/>
        <v>1.0560761408521699</v>
      </c>
      <c r="J58" s="263">
        <f t="shared" si="7"/>
        <v>0.62084209570676308</v>
      </c>
      <c r="K58" s="263">
        <f t="shared" si="7"/>
        <v>-15.44346857053911</v>
      </c>
      <c r="L58" s="262">
        <f t="shared" si="7"/>
        <v>4.1947020077926851</v>
      </c>
      <c r="M58" s="262">
        <f t="shared" si="7"/>
        <v>-3.8799568007711116</v>
      </c>
      <c r="N58" s="266">
        <f t="shared" si="7"/>
        <v>8.2255201566417071</v>
      </c>
      <c r="O58" s="267">
        <f t="shared" si="7"/>
        <v>3.1224285054037182E-2</v>
      </c>
      <c r="P58" s="266">
        <f t="shared" si="7"/>
        <v>2.2908691652571349</v>
      </c>
      <c r="Q58" s="266">
        <f t="shared" si="7"/>
        <v>1.7529686483850497</v>
      </c>
      <c r="R58" s="266">
        <f t="shared" si="8"/>
        <v>0.11993726908350766</v>
      </c>
      <c r="S58" s="266">
        <f t="shared" si="8"/>
        <v>3.2457664498179355</v>
      </c>
      <c r="T58" s="268">
        <f t="shared" si="8"/>
        <v>-1.2643117530632679</v>
      </c>
      <c r="U58" s="268">
        <f t="shared" si="8"/>
        <v>2.1102476597327495</v>
      </c>
      <c r="V58" s="268">
        <f t="shared" si="8"/>
        <v>-2.3956502818361542</v>
      </c>
      <c r="W58" s="268">
        <f t="shared" si="8"/>
        <v>3.4205755973981837</v>
      </c>
      <c r="X58" s="260"/>
    </row>
    <row r="59" spans="1:24">
      <c r="A59" s="261">
        <v>5</v>
      </c>
      <c r="B59" s="246" t="s">
        <v>29</v>
      </c>
      <c r="C59" s="262">
        <f t="shared" si="7"/>
        <v>5.3851682979169055</v>
      </c>
      <c r="D59" s="263">
        <f t="shared" si="7"/>
        <v>-2.7628683687035362</v>
      </c>
      <c r="E59" s="263">
        <f t="shared" si="7"/>
        <v>-0.50211703398110785</v>
      </c>
      <c r="F59" s="263">
        <f t="shared" si="7"/>
        <v>1.0480032188548591</v>
      </c>
      <c r="G59" s="263">
        <f t="shared" si="7"/>
        <v>-0.63177946012341124</v>
      </c>
      <c r="H59" s="263">
        <f t="shared" si="7"/>
        <v>2.6716348598726682</v>
      </c>
      <c r="I59" s="263">
        <f t="shared" si="7"/>
        <v>-2.0625751429266046</v>
      </c>
      <c r="J59" s="263">
        <f t="shared" si="7"/>
        <v>-1.7480315226550118</v>
      </c>
      <c r="K59" s="263">
        <f t="shared" si="7"/>
        <v>-6.6149414718736637</v>
      </c>
      <c r="L59" s="262">
        <f t="shared" si="7"/>
        <v>1.6209103415276047</v>
      </c>
      <c r="M59" s="262">
        <f t="shared" si="7"/>
        <v>-4.6493412414542519</v>
      </c>
      <c r="N59" s="266">
        <f t="shared" si="7"/>
        <v>0.8746397215587649</v>
      </c>
      <c r="O59" s="267">
        <f t="shared" si="7"/>
        <v>1.095164349966808</v>
      </c>
      <c r="P59" s="266">
        <f t="shared" si="7"/>
        <v>0.62951181172753934</v>
      </c>
      <c r="Q59" s="266">
        <f t="shared" si="7"/>
        <v>-0.24476961118185159</v>
      </c>
      <c r="R59" s="266">
        <f t="shared" si="8"/>
        <v>4.2806532051272086</v>
      </c>
      <c r="S59" s="266">
        <f t="shared" si="8"/>
        <v>-0.59658703207662711</v>
      </c>
      <c r="T59" s="268">
        <f t="shared" si="8"/>
        <v>-0.99725620510517388</v>
      </c>
      <c r="U59" s="268">
        <f t="shared" si="8"/>
        <v>7.4575643272619203</v>
      </c>
      <c r="V59" s="268">
        <f t="shared" si="8"/>
        <v>-3.7224505174910831</v>
      </c>
      <c r="W59" s="268">
        <f t="shared" si="8"/>
        <v>2.6550871763814285</v>
      </c>
      <c r="X59" s="260"/>
    </row>
    <row r="60" spans="1:24">
      <c r="A60" s="261">
        <v>6</v>
      </c>
      <c r="B60" s="246" t="s">
        <v>30</v>
      </c>
      <c r="C60" s="262">
        <f t="shared" si="7"/>
        <v>-0.56462872679655618</v>
      </c>
      <c r="D60" s="263">
        <f t="shared" si="7"/>
        <v>0.51408421127447923</v>
      </c>
      <c r="E60" s="263">
        <f t="shared" si="7"/>
        <v>-0.11257632650830374</v>
      </c>
      <c r="F60" s="263">
        <f t="shared" si="7"/>
        <v>2.1959426846691343</v>
      </c>
      <c r="G60" s="263">
        <f t="shared" si="7"/>
        <v>0.80026889475675489</v>
      </c>
      <c r="H60" s="263">
        <f t="shared" si="7"/>
        <v>1.5835748958261604</v>
      </c>
      <c r="I60" s="263">
        <f t="shared" si="7"/>
        <v>-1.2289840990044496</v>
      </c>
      <c r="J60" s="263">
        <f t="shared" si="7"/>
        <v>2.633628142260136</v>
      </c>
      <c r="K60" s="263">
        <f t="shared" si="7"/>
        <v>-12.92908863891698</v>
      </c>
      <c r="L60" s="262">
        <f t="shared" si="7"/>
        <v>6.5078628238581189</v>
      </c>
      <c r="M60" s="262">
        <f t="shared" si="7"/>
        <v>-2.0265996571294522</v>
      </c>
      <c r="N60" s="266">
        <f t="shared" si="7"/>
        <v>-0.75463619466049181</v>
      </c>
      <c r="O60" s="267">
        <f t="shared" si="7"/>
        <v>4.0311651264774468</v>
      </c>
      <c r="P60" s="266">
        <f t="shared" si="7"/>
        <v>2.5401378070434504</v>
      </c>
      <c r="Q60" s="266">
        <f t="shared" si="7"/>
        <v>1.4738953274549829</v>
      </c>
      <c r="R60" s="266">
        <f t="shared" si="8"/>
        <v>-2.7689460566896713</v>
      </c>
      <c r="S60" s="266">
        <f t="shared" si="8"/>
        <v>0.3488208089911069</v>
      </c>
      <c r="T60" s="268">
        <f t="shared" si="8"/>
        <v>1.6160197187620469</v>
      </c>
      <c r="U60" s="268">
        <f t="shared" si="8"/>
        <v>0.54118411871397143</v>
      </c>
      <c r="V60" s="268">
        <f t="shared" si="8"/>
        <v>-3.8493550558128646</v>
      </c>
      <c r="W60" s="268">
        <f t="shared" si="8"/>
        <v>3.6459500175273405</v>
      </c>
      <c r="X60" s="260"/>
    </row>
    <row r="61" spans="1:24">
      <c r="A61" s="261">
        <v>7</v>
      </c>
      <c r="B61" s="246" t="s">
        <v>31</v>
      </c>
      <c r="C61" s="262">
        <f t="shared" si="7"/>
        <v>3.5557918526958758</v>
      </c>
      <c r="D61" s="263">
        <f t="shared" si="7"/>
        <v>-1.1070120742688658</v>
      </c>
      <c r="E61" s="263">
        <f t="shared" si="7"/>
        <v>-3.7500584742754484</v>
      </c>
      <c r="F61" s="263">
        <f t="shared" si="7"/>
        <v>-1.3613331821270265</v>
      </c>
      <c r="G61" s="263">
        <f t="shared" si="7"/>
        <v>-3.2828238913138819</v>
      </c>
      <c r="H61" s="263">
        <f t="shared" si="7"/>
        <v>0.49636640611343807</v>
      </c>
      <c r="I61" s="263">
        <f t="shared" si="7"/>
        <v>-1.5565919582046064</v>
      </c>
      <c r="J61" s="263">
        <f t="shared" si="7"/>
        <v>-4.1329423738671096</v>
      </c>
      <c r="K61" s="263">
        <f t="shared" si="7"/>
        <v>-5.7980814195978354</v>
      </c>
      <c r="L61" s="262">
        <f t="shared" si="7"/>
        <v>3.5060297271249539</v>
      </c>
      <c r="M61" s="262">
        <f t="shared" si="7"/>
        <v>-0.69316021431041008</v>
      </c>
      <c r="N61" s="266">
        <f t="shared" si="7"/>
        <v>2.2842399409143326</v>
      </c>
      <c r="O61" s="267">
        <f t="shared" si="7"/>
        <v>-2.3047972920519442</v>
      </c>
      <c r="P61" s="266">
        <f t="shared" si="7"/>
        <v>4.0081857467861255</v>
      </c>
      <c r="Q61" s="266">
        <f t="shared" si="7"/>
        <v>2.5339824927890504</v>
      </c>
      <c r="R61" s="266">
        <f t="shared" si="8"/>
        <v>4.0089502144322182</v>
      </c>
      <c r="S61" s="266">
        <f t="shared" si="8"/>
        <v>5.2649088726321764</v>
      </c>
      <c r="T61" s="268">
        <f t="shared" si="8"/>
        <v>-1.3695055189471077</v>
      </c>
      <c r="U61" s="268">
        <f t="shared" si="8"/>
        <v>-1.2661892505781509</v>
      </c>
      <c r="V61" s="268">
        <f t="shared" si="8"/>
        <v>-3.9261118676069344</v>
      </c>
      <c r="W61" s="268">
        <f t="shared" si="8"/>
        <v>4.5404652493882196</v>
      </c>
      <c r="X61" s="260"/>
    </row>
    <row r="62" spans="1:24">
      <c r="A62" s="261">
        <v>8</v>
      </c>
      <c r="B62" s="246" t="s">
        <v>32</v>
      </c>
      <c r="C62" s="262">
        <f t="shared" si="7"/>
        <v>0.29691953164821427</v>
      </c>
      <c r="D62" s="263">
        <f t="shared" si="7"/>
        <v>2.7183334693287549</v>
      </c>
      <c r="E62" s="263">
        <f t="shared" si="7"/>
        <v>-5.008766037388753</v>
      </c>
      <c r="F62" s="263">
        <f t="shared" si="7"/>
        <v>-0.21185383845704564</v>
      </c>
      <c r="G62" s="263">
        <f t="shared" si="7"/>
        <v>-2.8890346066649215</v>
      </c>
      <c r="H62" s="263">
        <f t="shared" si="7"/>
        <v>-1.9027778618881257</v>
      </c>
      <c r="I62" s="263">
        <f t="shared" si="7"/>
        <v>-1.1028798962866944</v>
      </c>
      <c r="J62" s="263">
        <f t="shared" si="7"/>
        <v>-6.1890404716648391</v>
      </c>
      <c r="K62" s="263">
        <f t="shared" si="7"/>
        <v>-4.6680030276061188</v>
      </c>
      <c r="L62" s="262">
        <f t="shared" si="7"/>
        <v>-0.68769478287271113</v>
      </c>
      <c r="M62" s="262">
        <f t="shared" si="7"/>
        <v>-0.86218862726286716</v>
      </c>
      <c r="N62" s="266">
        <f t="shared" si="7"/>
        <v>1.6991418332370216</v>
      </c>
      <c r="O62" s="267">
        <f t="shared" si="7"/>
        <v>2.3762096710949265</v>
      </c>
      <c r="P62" s="266">
        <f t="shared" si="7"/>
        <v>2.9650283940025162</v>
      </c>
      <c r="Q62" s="266">
        <f t="shared" si="7"/>
        <v>3.9097915902034543</v>
      </c>
      <c r="R62" s="266">
        <f t="shared" si="8"/>
        <v>1.4202839324795917</v>
      </c>
      <c r="S62" s="266">
        <f t="shared" si="8"/>
        <v>0.69774585611659745</v>
      </c>
      <c r="T62" s="268">
        <f t="shared" si="8"/>
        <v>-0.21186335916392807</v>
      </c>
      <c r="U62" s="268">
        <f t="shared" si="8"/>
        <v>-6.5664995732772127</v>
      </c>
      <c r="V62" s="268">
        <f t="shared" si="8"/>
        <v>-1.9599691907513517</v>
      </c>
      <c r="W62" s="268">
        <f t="shared" si="8"/>
        <v>4.8950781239271919</v>
      </c>
      <c r="X62" s="260"/>
    </row>
    <row r="63" spans="1:24">
      <c r="A63" s="261">
        <v>9</v>
      </c>
      <c r="B63" s="246" t="s">
        <v>33</v>
      </c>
      <c r="C63" s="262">
        <f t="shared" si="7"/>
        <v>10.002922213827077</v>
      </c>
      <c r="D63" s="263">
        <f t="shared" si="7"/>
        <v>1.2799004415512911</v>
      </c>
      <c r="E63" s="263">
        <f t="shared" si="7"/>
        <v>-2.5858178183476639</v>
      </c>
      <c r="F63" s="263">
        <f t="shared" si="7"/>
        <v>-1.9534263189812009</v>
      </c>
      <c r="G63" s="263">
        <f t="shared" si="7"/>
        <v>-2.5156050143865514</v>
      </c>
      <c r="H63" s="263">
        <f t="shared" si="7"/>
        <v>1.73362874306207</v>
      </c>
      <c r="I63" s="263">
        <f t="shared" si="7"/>
        <v>-4.3157211994213185E-2</v>
      </c>
      <c r="J63" s="263">
        <f t="shared" si="7"/>
        <v>-8.1547442267904842</v>
      </c>
      <c r="K63" s="263">
        <f t="shared" si="7"/>
        <v>-6.9848265817418991</v>
      </c>
      <c r="L63" s="262">
        <f t="shared" si="7"/>
        <v>1.6882506054506621</v>
      </c>
      <c r="M63" s="262">
        <f t="shared" si="7"/>
        <v>-2.7889659451974467</v>
      </c>
      <c r="N63" s="266">
        <f t="shared" si="7"/>
        <v>-17.862863424927156</v>
      </c>
      <c r="O63" s="267">
        <f t="shared" si="7"/>
        <v>31.088675728770141</v>
      </c>
      <c r="P63" s="266">
        <f t="shared" si="7"/>
        <v>-1.0989734863040042</v>
      </c>
      <c r="Q63" s="266">
        <f t="shared" si="7"/>
        <v>5.0647173748945278</v>
      </c>
      <c r="R63" s="266">
        <f t="shared" si="8"/>
        <v>0.69459755191363115</v>
      </c>
      <c r="S63" s="266">
        <f t="shared" si="8"/>
        <v>4.4229702922122414</v>
      </c>
      <c r="T63" s="268">
        <f t="shared" si="8"/>
        <v>1.5893925303501817</v>
      </c>
      <c r="U63" s="268">
        <f t="shared" si="8"/>
        <v>-2.1881196160590122</v>
      </c>
      <c r="V63" s="268">
        <f t="shared" si="8"/>
        <v>-4.0872749155933548</v>
      </c>
      <c r="W63" s="268">
        <f t="shared" si="8"/>
        <v>4.1295486352311883</v>
      </c>
      <c r="X63" s="260"/>
    </row>
    <row r="64" spans="1:24">
      <c r="A64" s="272">
        <v>10</v>
      </c>
      <c r="B64" s="249" t="s">
        <v>34</v>
      </c>
      <c r="C64" s="273">
        <f t="shared" si="7"/>
        <v>5.791194119738492</v>
      </c>
      <c r="D64" s="274">
        <f t="shared" si="7"/>
        <v>-1.628277431313478</v>
      </c>
      <c r="E64" s="274">
        <f t="shared" si="7"/>
        <v>-6.580302842789834</v>
      </c>
      <c r="F64" s="274">
        <f t="shared" si="7"/>
        <v>-1.5744123475126202</v>
      </c>
      <c r="G64" s="274">
        <f t="shared" si="7"/>
        <v>-3.2691447333500179</v>
      </c>
      <c r="H64" s="274">
        <f t="shared" si="7"/>
        <v>-0.55167629242176019</v>
      </c>
      <c r="I64" s="274">
        <f t="shared" si="7"/>
        <v>-3.5181929971149799</v>
      </c>
      <c r="J64" s="274">
        <f t="shared" si="7"/>
        <v>-4.9681879921159293</v>
      </c>
      <c r="K64" s="274">
        <f t="shared" si="7"/>
        <v>-4.0595695841778223</v>
      </c>
      <c r="L64" s="273">
        <f t="shared" si="7"/>
        <v>1.1326596218941916</v>
      </c>
      <c r="M64" s="287">
        <f t="shared" si="7"/>
        <v>-4.769636650798887</v>
      </c>
      <c r="N64" s="288">
        <f t="shared" si="7"/>
        <v>0.19655413845320879</v>
      </c>
      <c r="O64" s="287">
        <f t="shared" si="7"/>
        <v>0.40069459921254236</v>
      </c>
      <c r="P64" s="288">
        <f t="shared" si="7"/>
        <v>0.67702865810514368</v>
      </c>
      <c r="Q64" s="288">
        <f t="shared" si="7"/>
        <v>2.6846207907102837</v>
      </c>
      <c r="R64" s="275">
        <f t="shared" si="8"/>
        <v>-1.2165183010747569</v>
      </c>
      <c r="S64" s="275">
        <f t="shared" si="8"/>
        <v>2.94860912688506</v>
      </c>
      <c r="T64" s="277">
        <f t="shared" si="8"/>
        <v>-1.6128578044232</v>
      </c>
      <c r="U64" s="277">
        <f t="shared" si="8"/>
        <v>4.3773961743898155</v>
      </c>
      <c r="V64" s="277">
        <f t="shared" si="8"/>
        <v>-2.9593461254275155</v>
      </c>
      <c r="W64" s="277">
        <f t="shared" si="8"/>
        <v>1.5207937579477857</v>
      </c>
      <c r="X64" s="260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70"/>
  <sheetViews>
    <sheetView workbookViewId="0">
      <pane xSplit="13" ySplit="5" topLeftCell="Z53" activePane="bottomRight" state="frozen"/>
      <selection pane="topRight" activeCell="N1" sqref="N1"/>
      <selection pane="bottomLeft" activeCell="A6" sqref="A6"/>
      <selection pane="bottomRight" activeCell="AF59" sqref="AF59"/>
    </sheetView>
  </sheetViews>
  <sheetFormatPr defaultColWidth="11" defaultRowHeight="13.5"/>
  <cols>
    <col min="1" max="1" width="4.75" style="336" customWidth="1"/>
    <col min="2" max="2" width="11" style="336"/>
    <col min="3" max="18" width="11" style="328" hidden="1" customWidth="1"/>
    <col min="19" max="23" width="11" style="328"/>
    <col min="24" max="24" width="12.375" style="328" bestFit="1" customWidth="1"/>
    <col min="25" max="34" width="11" style="328"/>
    <col min="35" max="36" width="8.875" style="328" customWidth="1"/>
    <col min="37" max="37" width="9.375" style="328" customWidth="1"/>
    <col min="38" max="38" width="9.25" style="328" customWidth="1"/>
    <col min="39" max="16384" width="11" style="328"/>
  </cols>
  <sheetData>
    <row r="1" spans="1:38">
      <c r="A1" s="327"/>
      <c r="B1" s="64" t="s">
        <v>260</v>
      </c>
      <c r="S1" s="66" t="s">
        <v>36</v>
      </c>
      <c r="T1" s="66"/>
      <c r="U1" s="66" t="s">
        <v>259</v>
      </c>
      <c r="V1" s="66" t="s">
        <v>274</v>
      </c>
      <c r="W1" s="66" t="s">
        <v>259</v>
      </c>
      <c r="X1" s="66" t="s">
        <v>259</v>
      </c>
      <c r="Y1" s="66" t="s">
        <v>259</v>
      </c>
      <c r="Z1" s="66" t="s">
        <v>259</v>
      </c>
      <c r="AA1" s="66" t="s">
        <v>259</v>
      </c>
      <c r="AB1" s="66" t="s">
        <v>259</v>
      </c>
      <c r="AC1" s="66" t="s">
        <v>259</v>
      </c>
      <c r="AD1" s="66" t="s">
        <v>274</v>
      </c>
      <c r="AE1" s="66"/>
      <c r="AF1" s="324" t="s">
        <v>58</v>
      </c>
      <c r="AG1" s="66" t="s">
        <v>59</v>
      </c>
      <c r="AH1" s="66" t="s">
        <v>59</v>
      </c>
      <c r="AI1" s="66"/>
      <c r="AJ1" s="66"/>
      <c r="AK1" s="66"/>
      <c r="AL1" s="66"/>
    </row>
    <row r="2" spans="1:38">
      <c r="A2" s="327"/>
      <c r="B2" s="64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316" t="s">
        <v>223</v>
      </c>
      <c r="AJ2" s="66"/>
      <c r="AK2" s="66"/>
      <c r="AL2" s="66"/>
    </row>
    <row r="3" spans="1:38">
      <c r="A3" s="329"/>
      <c r="B3" s="330" t="s">
        <v>38</v>
      </c>
      <c r="C3" s="331">
        <v>1990</v>
      </c>
      <c r="D3" s="331">
        <v>1991</v>
      </c>
      <c r="E3" s="331">
        <v>1992</v>
      </c>
      <c r="F3" s="331">
        <v>1993</v>
      </c>
      <c r="G3" s="331">
        <v>1994</v>
      </c>
      <c r="H3" s="331">
        <v>1995</v>
      </c>
      <c r="I3" s="331">
        <v>1996</v>
      </c>
      <c r="J3" s="331">
        <v>1997</v>
      </c>
      <c r="K3" s="331">
        <v>1998</v>
      </c>
      <c r="L3" s="331">
        <v>1999</v>
      </c>
      <c r="M3" s="331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53">
        <v>2006</v>
      </c>
      <c r="T3" s="53">
        <v>2007</v>
      </c>
      <c r="U3" s="53">
        <v>2008</v>
      </c>
      <c r="V3" s="53">
        <v>2009</v>
      </c>
      <c r="W3" s="53">
        <v>2010</v>
      </c>
      <c r="X3" s="317">
        <v>2011</v>
      </c>
      <c r="Y3" s="67">
        <v>2012</v>
      </c>
      <c r="Z3" s="67">
        <v>2013</v>
      </c>
      <c r="AA3" s="67">
        <v>2014</v>
      </c>
      <c r="AB3" s="67">
        <v>2015</v>
      </c>
      <c r="AC3" s="67">
        <v>2016</v>
      </c>
      <c r="AD3" s="67">
        <v>2017</v>
      </c>
      <c r="AE3" s="67">
        <v>2018</v>
      </c>
      <c r="AF3" s="53">
        <v>2019</v>
      </c>
      <c r="AG3" s="67">
        <v>2020</v>
      </c>
      <c r="AH3" s="67">
        <v>2021</v>
      </c>
      <c r="AI3" s="318"/>
      <c r="AJ3" s="318"/>
      <c r="AK3" s="318"/>
      <c r="AL3" s="318"/>
    </row>
    <row r="4" spans="1:38">
      <c r="A4" s="333"/>
      <c r="B4" s="333"/>
      <c r="C4" s="334" t="s">
        <v>224</v>
      </c>
      <c r="D4" s="334" t="s">
        <v>225</v>
      </c>
      <c r="E4" s="334" t="s">
        <v>226</v>
      </c>
      <c r="F4" s="334" t="s">
        <v>227</v>
      </c>
      <c r="G4" s="334" t="s">
        <v>228</v>
      </c>
      <c r="H4" s="334" t="s">
        <v>229</v>
      </c>
      <c r="I4" s="334" t="s">
        <v>230</v>
      </c>
      <c r="J4" s="334" t="s">
        <v>231</v>
      </c>
      <c r="K4" s="334" t="s">
        <v>232</v>
      </c>
      <c r="L4" s="334" t="s">
        <v>233</v>
      </c>
      <c r="M4" s="334" t="s">
        <v>39</v>
      </c>
      <c r="N4" s="335" t="s">
        <v>40</v>
      </c>
      <c r="O4" s="335" t="s">
        <v>41</v>
      </c>
      <c r="P4" s="335" t="s">
        <v>42</v>
      </c>
      <c r="Q4" s="335" t="s">
        <v>43</v>
      </c>
      <c r="R4" s="335" t="s">
        <v>44</v>
      </c>
      <c r="S4" s="57" t="s">
        <v>45</v>
      </c>
      <c r="T4" s="57" t="s">
        <v>46</v>
      </c>
      <c r="U4" s="68" t="s">
        <v>47</v>
      </c>
      <c r="V4" s="68" t="s">
        <v>48</v>
      </c>
      <c r="W4" s="68" t="s">
        <v>49</v>
      </c>
      <c r="X4" s="312" t="s">
        <v>50</v>
      </c>
      <c r="Y4" s="68" t="s">
        <v>51</v>
      </c>
      <c r="Z4" s="68" t="s">
        <v>52</v>
      </c>
      <c r="AA4" s="68" t="s">
        <v>53</v>
      </c>
      <c r="AB4" s="68" t="s">
        <v>54</v>
      </c>
      <c r="AC4" s="68" t="s">
        <v>55</v>
      </c>
      <c r="AD4" s="68" t="s">
        <v>56</v>
      </c>
      <c r="AE4" s="68" t="s">
        <v>57</v>
      </c>
      <c r="AF4" s="37" t="s">
        <v>267</v>
      </c>
      <c r="AG4" s="68" t="s">
        <v>222</v>
      </c>
      <c r="AH4" s="68" t="s">
        <v>302</v>
      </c>
      <c r="AI4" s="319" t="s">
        <v>255</v>
      </c>
      <c r="AJ4" s="319" t="s">
        <v>256</v>
      </c>
      <c r="AK4" s="320" t="s">
        <v>291</v>
      </c>
      <c r="AL4" s="320" t="s">
        <v>303</v>
      </c>
    </row>
    <row r="5" spans="1:38">
      <c r="A5" s="338"/>
      <c r="B5" s="338" t="s">
        <v>108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40"/>
      <c r="O5" s="340"/>
      <c r="P5" s="340"/>
      <c r="Q5" s="340"/>
      <c r="R5" s="340"/>
      <c r="S5" s="68"/>
      <c r="T5" s="68"/>
      <c r="U5" s="68"/>
      <c r="V5" s="68"/>
      <c r="W5" s="68"/>
      <c r="X5" s="312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9"/>
      <c r="AJ5" s="69"/>
      <c r="AK5" s="69"/>
      <c r="AL5" s="69"/>
    </row>
    <row r="6" spans="1:38">
      <c r="A6" s="343"/>
      <c r="B6" s="344" t="s">
        <v>24</v>
      </c>
      <c r="C6" s="337">
        <v>18616600</v>
      </c>
      <c r="D6" s="337">
        <v>19663092</v>
      </c>
      <c r="E6" s="337">
        <v>20005341</v>
      </c>
      <c r="F6" s="337">
        <v>20539323</v>
      </c>
      <c r="G6" s="337">
        <v>20169682</v>
      </c>
      <c r="H6" s="337">
        <v>21374687</v>
      </c>
      <c r="I6" s="337">
        <v>22125426</v>
      </c>
      <c r="J6" s="337">
        <v>21732653</v>
      </c>
      <c r="K6" s="337">
        <v>20884183</v>
      </c>
      <c r="L6" s="337">
        <v>20272696</v>
      </c>
      <c r="M6" s="337">
        <v>20336615</v>
      </c>
      <c r="N6" s="373">
        <f>SUM(N7:N16)</f>
        <v>20263967</v>
      </c>
      <c r="O6" s="373">
        <f t="shared" ref="O6:AF6" si="0">SUM(O7:O16)</f>
        <v>19975742</v>
      </c>
      <c r="P6" s="373">
        <f t="shared" si="0"/>
        <v>19793033</v>
      </c>
      <c r="Q6" s="373">
        <f t="shared" si="0"/>
        <v>20010092</v>
      </c>
      <c r="R6" s="373">
        <f t="shared" si="0"/>
        <v>20020257</v>
      </c>
      <c r="S6" s="313">
        <f t="shared" si="0"/>
        <v>20684630.378402021</v>
      </c>
      <c r="T6" s="313">
        <f t="shared" si="0"/>
        <v>20640541.316831104</v>
      </c>
      <c r="U6" s="313">
        <f t="shared" si="0"/>
        <v>20204930.205991969</v>
      </c>
      <c r="V6" s="313">
        <f t="shared" si="0"/>
        <v>18779913.111172631</v>
      </c>
      <c r="W6" s="313">
        <f t="shared" si="0"/>
        <v>19645069.789474234</v>
      </c>
      <c r="X6" s="313">
        <f t="shared" si="0"/>
        <v>19413326.95154839</v>
      </c>
      <c r="Y6" s="313">
        <f t="shared" si="0"/>
        <v>19566104.636758178</v>
      </c>
      <c r="Z6" s="313">
        <f t="shared" si="0"/>
        <v>19829286.736494951</v>
      </c>
      <c r="AA6" s="313">
        <f t="shared" si="0"/>
        <v>20308831.088862881</v>
      </c>
      <c r="AB6" s="313">
        <f t="shared" si="0"/>
        <v>20844443.308003828</v>
      </c>
      <c r="AC6" s="313">
        <f t="shared" si="0"/>
        <v>20892594</v>
      </c>
      <c r="AD6" s="313">
        <f t="shared" si="0"/>
        <v>21268039</v>
      </c>
      <c r="AE6" s="313">
        <f t="shared" si="0"/>
        <v>21177777.150756449</v>
      </c>
      <c r="AF6" s="313">
        <f t="shared" si="0"/>
        <v>21210564.925308656</v>
      </c>
      <c r="AG6" s="313">
        <f>SUM(AG7:AG16)</f>
        <v>20523306.838008489</v>
      </c>
      <c r="AH6" s="313">
        <f>SUM(AH7:AH16)</f>
        <v>21209577</v>
      </c>
      <c r="AI6" s="321">
        <f>ROUND((AE6-AD6)/AD6*100,1)</f>
        <v>-0.4</v>
      </c>
      <c r="AJ6" s="321">
        <f>ROUND((AF6-AE6)/AE6*100,1)</f>
        <v>0.2</v>
      </c>
      <c r="AK6" s="321">
        <f>ROUND((AG6-AF6)/AF6*100,1)</f>
        <v>-3.2</v>
      </c>
      <c r="AL6" s="321">
        <f>ROUND((AH6-AG6)/AG6*100,1)</f>
        <v>3.3</v>
      </c>
    </row>
    <row r="7" spans="1:38">
      <c r="A7" s="345">
        <v>100</v>
      </c>
      <c r="B7" s="336" t="s">
        <v>25</v>
      </c>
      <c r="C7" s="337">
        <v>6067956</v>
      </c>
      <c r="D7" s="337">
        <v>6416903</v>
      </c>
      <c r="E7" s="337">
        <v>6618219</v>
      </c>
      <c r="F7" s="337">
        <v>6834375</v>
      </c>
      <c r="G7" s="337">
        <v>6670353</v>
      </c>
      <c r="H7" s="337">
        <v>6992509</v>
      </c>
      <c r="I7" s="337">
        <v>7321309</v>
      </c>
      <c r="J7" s="337">
        <v>7090683</v>
      </c>
      <c r="K7" s="337">
        <v>6903493</v>
      </c>
      <c r="L7" s="337">
        <v>6742320</v>
      </c>
      <c r="M7" s="337">
        <v>6701485</v>
      </c>
      <c r="N7" s="373">
        <f>N18</f>
        <v>6318738</v>
      </c>
      <c r="O7" s="373">
        <f t="shared" ref="O7:AF8" si="1">O18</f>
        <v>6149157</v>
      </c>
      <c r="P7" s="373">
        <f t="shared" si="1"/>
        <v>6100559</v>
      </c>
      <c r="Q7" s="373">
        <f t="shared" si="1"/>
        <v>6165835</v>
      </c>
      <c r="R7" s="373">
        <f t="shared" si="1"/>
        <v>6152822</v>
      </c>
      <c r="S7" s="313">
        <f t="shared" si="1"/>
        <v>6349369.3784020208</v>
      </c>
      <c r="T7" s="313">
        <f t="shared" si="1"/>
        <v>6358908.3168311045</v>
      </c>
      <c r="U7" s="313">
        <f t="shared" si="1"/>
        <v>6219942.2059919685</v>
      </c>
      <c r="V7" s="313">
        <f t="shared" si="1"/>
        <v>6065756.1111726314</v>
      </c>
      <c r="W7" s="313">
        <f t="shared" si="1"/>
        <v>6329233.789474234</v>
      </c>
      <c r="X7" s="313">
        <f t="shared" si="1"/>
        <v>6313499.9515483901</v>
      </c>
      <c r="Y7" s="313">
        <f t="shared" si="1"/>
        <v>6287616.6367581785</v>
      </c>
      <c r="Z7" s="313">
        <f t="shared" si="1"/>
        <v>6290766.736494951</v>
      </c>
      <c r="AA7" s="313">
        <f t="shared" si="1"/>
        <v>6522565.0888628811</v>
      </c>
      <c r="AB7" s="313">
        <f t="shared" si="1"/>
        <v>6706102.3080038279</v>
      </c>
      <c r="AC7" s="313">
        <f t="shared" si="1"/>
        <v>6666168</v>
      </c>
      <c r="AD7" s="313">
        <f t="shared" si="1"/>
        <v>6787503</v>
      </c>
      <c r="AE7" s="313">
        <f t="shared" si="1"/>
        <v>6729883.1507564485</v>
      </c>
      <c r="AF7" s="313">
        <f t="shared" si="1"/>
        <v>6681987.925308655</v>
      </c>
      <c r="AG7" s="313">
        <f>AG18</f>
        <v>6451583.8380084895</v>
      </c>
      <c r="AH7" s="313">
        <f>AH18</f>
        <v>6619913</v>
      </c>
      <c r="AI7" s="321">
        <f t="shared" ref="AI7:AL67" si="2">ROUND((AE7-AD7)/AD7*100,1)</f>
        <v>-0.8</v>
      </c>
      <c r="AJ7" s="321">
        <f t="shared" si="2"/>
        <v>-0.7</v>
      </c>
      <c r="AK7" s="321">
        <f t="shared" si="2"/>
        <v>-3.4</v>
      </c>
      <c r="AL7" s="321">
        <f t="shared" si="2"/>
        <v>2.6</v>
      </c>
    </row>
    <row r="8" spans="1:38">
      <c r="A8" s="345" t="s">
        <v>292</v>
      </c>
      <c r="B8" s="336" t="s">
        <v>26</v>
      </c>
      <c r="C8" s="337">
        <v>3125545</v>
      </c>
      <c r="D8" s="337">
        <v>3190427</v>
      </c>
      <c r="E8" s="337">
        <v>3207887</v>
      </c>
      <c r="F8" s="337">
        <v>3201428</v>
      </c>
      <c r="G8" s="337">
        <v>3153339</v>
      </c>
      <c r="H8" s="337">
        <v>3435002</v>
      </c>
      <c r="I8" s="337">
        <v>3499138</v>
      </c>
      <c r="J8" s="337">
        <v>3329135</v>
      </c>
      <c r="K8" s="337">
        <v>3051295</v>
      </c>
      <c r="L8" s="337">
        <v>2869443</v>
      </c>
      <c r="M8" s="337">
        <v>2919217</v>
      </c>
      <c r="N8" s="373">
        <f>N19</f>
        <v>3096571</v>
      </c>
      <c r="O8" s="373">
        <f t="shared" si="1"/>
        <v>2973093</v>
      </c>
      <c r="P8" s="373">
        <f t="shared" si="1"/>
        <v>2945709</v>
      </c>
      <c r="Q8" s="373">
        <f t="shared" si="1"/>
        <v>2986248</v>
      </c>
      <c r="R8" s="373">
        <f t="shared" si="1"/>
        <v>3027382</v>
      </c>
      <c r="S8" s="313">
        <f t="shared" si="1"/>
        <v>3176707</v>
      </c>
      <c r="T8" s="313">
        <f t="shared" si="1"/>
        <v>3202978</v>
      </c>
      <c r="U8" s="313">
        <f t="shared" si="1"/>
        <v>3071496</v>
      </c>
      <c r="V8" s="313">
        <f t="shared" si="1"/>
        <v>2892688</v>
      </c>
      <c r="W8" s="313">
        <f t="shared" si="1"/>
        <v>3125055</v>
      </c>
      <c r="X8" s="313">
        <f t="shared" si="1"/>
        <v>3120974</v>
      </c>
      <c r="Y8" s="313">
        <f t="shared" si="1"/>
        <v>3081283</v>
      </c>
      <c r="Z8" s="313">
        <f t="shared" si="1"/>
        <v>3151510</v>
      </c>
      <c r="AA8" s="313">
        <f t="shared" si="1"/>
        <v>3201485</v>
      </c>
      <c r="AB8" s="313">
        <f t="shared" si="1"/>
        <v>3355921</v>
      </c>
      <c r="AC8" s="313">
        <f t="shared" si="1"/>
        <v>3359946</v>
      </c>
      <c r="AD8" s="313">
        <f t="shared" si="1"/>
        <v>3469002</v>
      </c>
      <c r="AE8" s="313">
        <f t="shared" si="1"/>
        <v>3425143</v>
      </c>
      <c r="AF8" s="313">
        <f t="shared" si="1"/>
        <v>3497422</v>
      </c>
      <c r="AG8" s="313">
        <f>AG19</f>
        <v>3413636</v>
      </c>
      <c r="AH8" s="313">
        <f>AH19</f>
        <v>3530402</v>
      </c>
      <c r="AI8" s="321">
        <f t="shared" si="2"/>
        <v>-1.3</v>
      </c>
      <c r="AJ8" s="321">
        <f t="shared" si="2"/>
        <v>2.1</v>
      </c>
      <c r="AK8" s="321">
        <f t="shared" si="2"/>
        <v>-2.4</v>
      </c>
      <c r="AL8" s="321">
        <f t="shared" si="2"/>
        <v>3.4</v>
      </c>
    </row>
    <row r="9" spans="1:38">
      <c r="A9" s="345">
        <v>2</v>
      </c>
      <c r="B9" s="336" t="s">
        <v>27</v>
      </c>
      <c r="C9" s="337">
        <v>1576950</v>
      </c>
      <c r="D9" s="337">
        <v>1655457</v>
      </c>
      <c r="E9" s="337">
        <v>1683814</v>
      </c>
      <c r="F9" s="337">
        <v>1738581</v>
      </c>
      <c r="G9" s="337">
        <v>1658927</v>
      </c>
      <c r="H9" s="337">
        <v>1825374</v>
      </c>
      <c r="I9" s="337">
        <v>1875970</v>
      </c>
      <c r="J9" s="337">
        <v>1907783</v>
      </c>
      <c r="K9" s="337">
        <v>1867085</v>
      </c>
      <c r="L9" s="337">
        <v>1786138</v>
      </c>
      <c r="M9" s="337">
        <v>1794899</v>
      </c>
      <c r="N9" s="373">
        <f>N23</f>
        <v>1798170</v>
      </c>
      <c r="O9" s="373">
        <f t="shared" ref="O9:AE9" si="3">O23</f>
        <v>1762877</v>
      </c>
      <c r="P9" s="373">
        <f t="shared" si="3"/>
        <v>1773838</v>
      </c>
      <c r="Q9" s="373">
        <f t="shared" si="3"/>
        <v>1816741</v>
      </c>
      <c r="R9" s="373">
        <f t="shared" si="3"/>
        <v>1845893</v>
      </c>
      <c r="S9" s="313">
        <f t="shared" si="3"/>
        <v>1929479</v>
      </c>
      <c r="T9" s="313">
        <f t="shared" si="3"/>
        <v>1917171</v>
      </c>
      <c r="U9" s="313">
        <f t="shared" si="3"/>
        <v>1824709</v>
      </c>
      <c r="V9" s="313">
        <f t="shared" si="3"/>
        <v>1726809</v>
      </c>
      <c r="W9" s="313">
        <f t="shared" si="3"/>
        <v>1787813</v>
      </c>
      <c r="X9" s="313">
        <f t="shared" si="3"/>
        <v>1818625</v>
      </c>
      <c r="Y9" s="313">
        <f t="shared" si="3"/>
        <v>1872587</v>
      </c>
      <c r="Z9" s="313">
        <f t="shared" si="3"/>
        <v>1873966</v>
      </c>
      <c r="AA9" s="313">
        <f t="shared" si="3"/>
        <v>1887981</v>
      </c>
      <c r="AB9" s="313">
        <f t="shared" si="3"/>
        <v>1925337</v>
      </c>
      <c r="AC9" s="313">
        <f t="shared" si="3"/>
        <v>2007754</v>
      </c>
      <c r="AD9" s="313">
        <f t="shared" si="3"/>
        <v>1995776</v>
      </c>
      <c r="AE9" s="313">
        <f t="shared" si="3"/>
        <v>1975873</v>
      </c>
      <c r="AF9" s="313">
        <f>AF23</f>
        <v>2123225</v>
      </c>
      <c r="AG9" s="313">
        <f>AG23</f>
        <v>2044189</v>
      </c>
      <c r="AH9" s="313">
        <f>AH23</f>
        <v>2098464</v>
      </c>
      <c r="AI9" s="321">
        <f t="shared" si="2"/>
        <v>-1</v>
      </c>
      <c r="AJ9" s="321">
        <f t="shared" si="2"/>
        <v>7.5</v>
      </c>
      <c r="AK9" s="321">
        <f t="shared" si="2"/>
        <v>-3.7</v>
      </c>
      <c r="AL9" s="321">
        <f t="shared" si="2"/>
        <v>2.7</v>
      </c>
    </row>
    <row r="10" spans="1:38">
      <c r="A10" s="345">
        <v>3</v>
      </c>
      <c r="B10" s="336" t="s">
        <v>28</v>
      </c>
      <c r="C10" s="337">
        <v>2367397</v>
      </c>
      <c r="D10" s="337">
        <v>2523776</v>
      </c>
      <c r="E10" s="337">
        <v>2478690</v>
      </c>
      <c r="F10" s="337">
        <v>2523951</v>
      </c>
      <c r="G10" s="337">
        <v>2477201</v>
      </c>
      <c r="H10" s="337">
        <v>2665683</v>
      </c>
      <c r="I10" s="337">
        <v>2738032</v>
      </c>
      <c r="J10" s="337">
        <v>2746550</v>
      </c>
      <c r="K10" s="337">
        <v>2604519</v>
      </c>
      <c r="L10" s="337">
        <v>2546275</v>
      </c>
      <c r="M10" s="337">
        <v>2587981</v>
      </c>
      <c r="N10" s="373">
        <f>N29</f>
        <v>2559714</v>
      </c>
      <c r="O10" s="373">
        <f t="shared" ref="O10:AE10" si="4">O29</f>
        <v>2617974</v>
      </c>
      <c r="P10" s="373">
        <f t="shared" si="4"/>
        <v>2634526</v>
      </c>
      <c r="Q10" s="373">
        <f t="shared" si="4"/>
        <v>2668198</v>
      </c>
      <c r="R10" s="373">
        <f t="shared" si="4"/>
        <v>2689288</v>
      </c>
      <c r="S10" s="313">
        <f t="shared" si="4"/>
        <v>2855760</v>
      </c>
      <c r="T10" s="313">
        <f t="shared" si="4"/>
        <v>2885919</v>
      </c>
      <c r="U10" s="313">
        <f t="shared" si="4"/>
        <v>2903836</v>
      </c>
      <c r="V10" s="313">
        <f t="shared" si="4"/>
        <v>2455383</v>
      </c>
      <c r="W10" s="313">
        <f t="shared" si="4"/>
        <v>2558379</v>
      </c>
      <c r="X10" s="313">
        <f t="shared" si="4"/>
        <v>2459115</v>
      </c>
      <c r="Y10" s="313">
        <f t="shared" si="4"/>
        <v>2661390</v>
      </c>
      <c r="Z10" s="313">
        <f t="shared" si="4"/>
        <v>2662221</v>
      </c>
      <c r="AA10" s="313">
        <f t="shared" si="4"/>
        <v>2723209</v>
      </c>
      <c r="AB10" s="313">
        <f t="shared" si="4"/>
        <v>2770946</v>
      </c>
      <c r="AC10" s="313">
        <f t="shared" si="4"/>
        <v>2694220</v>
      </c>
      <c r="AD10" s="313">
        <f t="shared" si="4"/>
        <v>2703618</v>
      </c>
      <c r="AE10" s="313">
        <f t="shared" si="4"/>
        <v>2747309</v>
      </c>
      <c r="AF10" s="313">
        <f>AF29</f>
        <v>2762177</v>
      </c>
      <c r="AG10" s="313">
        <f>AG29</f>
        <v>2655851</v>
      </c>
      <c r="AH10" s="313">
        <f>AH29</f>
        <v>2752682</v>
      </c>
      <c r="AI10" s="321">
        <f t="shared" si="2"/>
        <v>1.6</v>
      </c>
      <c r="AJ10" s="321">
        <f t="shared" si="2"/>
        <v>0.5</v>
      </c>
      <c r="AK10" s="321">
        <f t="shared" si="2"/>
        <v>-3.8</v>
      </c>
      <c r="AL10" s="321">
        <f t="shared" si="2"/>
        <v>3.6</v>
      </c>
    </row>
    <row r="11" spans="1:38">
      <c r="A11" s="345">
        <v>4</v>
      </c>
      <c r="B11" s="336" t="s">
        <v>29</v>
      </c>
      <c r="C11" s="337">
        <v>935624</v>
      </c>
      <c r="D11" s="337">
        <v>1000739</v>
      </c>
      <c r="E11" s="337">
        <v>1000435</v>
      </c>
      <c r="F11" s="337">
        <v>1064175</v>
      </c>
      <c r="G11" s="337">
        <v>1069024</v>
      </c>
      <c r="H11" s="337">
        <v>1118785</v>
      </c>
      <c r="I11" s="337">
        <v>1180292</v>
      </c>
      <c r="J11" s="337">
        <v>1168959</v>
      </c>
      <c r="K11" s="337">
        <v>1135522</v>
      </c>
      <c r="L11" s="337">
        <v>1151481</v>
      </c>
      <c r="M11" s="337">
        <v>1150549</v>
      </c>
      <c r="N11" s="373">
        <f>N35</f>
        <v>1212508</v>
      </c>
      <c r="O11" s="373">
        <f t="shared" ref="O11:AE11" si="5">O35</f>
        <v>1179008</v>
      </c>
      <c r="P11" s="373">
        <f t="shared" si="5"/>
        <v>1173088</v>
      </c>
      <c r="Q11" s="373">
        <f t="shared" si="5"/>
        <v>1185382</v>
      </c>
      <c r="R11" s="373">
        <f t="shared" si="5"/>
        <v>1177893</v>
      </c>
      <c r="S11" s="313">
        <f t="shared" si="5"/>
        <v>1209362</v>
      </c>
      <c r="T11" s="313">
        <f t="shared" si="5"/>
        <v>1184418</v>
      </c>
      <c r="U11" s="313">
        <f t="shared" si="5"/>
        <v>1163714</v>
      </c>
      <c r="V11" s="313">
        <f t="shared" si="5"/>
        <v>1086735</v>
      </c>
      <c r="W11" s="313">
        <f t="shared" si="5"/>
        <v>1104350</v>
      </c>
      <c r="X11" s="313">
        <f t="shared" si="5"/>
        <v>1053005</v>
      </c>
      <c r="Y11" s="313">
        <f t="shared" si="5"/>
        <v>1062215</v>
      </c>
      <c r="Z11" s="313">
        <f t="shared" si="5"/>
        <v>1073848</v>
      </c>
      <c r="AA11" s="313">
        <f t="shared" si="5"/>
        <v>1080608</v>
      </c>
      <c r="AB11" s="313">
        <f t="shared" si="5"/>
        <v>1077963</v>
      </c>
      <c r="AC11" s="313">
        <f t="shared" si="5"/>
        <v>1121178</v>
      </c>
      <c r="AD11" s="313">
        <f t="shared" si="5"/>
        <v>1180207</v>
      </c>
      <c r="AE11" s="313">
        <f t="shared" si="5"/>
        <v>1164044</v>
      </c>
      <c r="AF11" s="313">
        <f>AF35</f>
        <v>1149305</v>
      </c>
      <c r="AG11" s="313">
        <f>AG35</f>
        <v>1104182</v>
      </c>
      <c r="AH11" s="313">
        <f>AH35</f>
        <v>1154317</v>
      </c>
      <c r="AI11" s="321">
        <f t="shared" si="2"/>
        <v>-1.4</v>
      </c>
      <c r="AJ11" s="321">
        <f t="shared" si="2"/>
        <v>-1.3</v>
      </c>
      <c r="AK11" s="321">
        <f t="shared" si="2"/>
        <v>-3.9</v>
      </c>
      <c r="AL11" s="321">
        <f t="shared" si="2"/>
        <v>4.5</v>
      </c>
    </row>
    <row r="12" spans="1:38">
      <c r="A12" s="345">
        <v>5</v>
      </c>
      <c r="B12" s="336" t="s">
        <v>30</v>
      </c>
      <c r="C12" s="337">
        <v>2374944</v>
      </c>
      <c r="D12" s="337">
        <v>2532979</v>
      </c>
      <c r="E12" s="337">
        <v>2625167</v>
      </c>
      <c r="F12" s="337">
        <v>2626243</v>
      </c>
      <c r="G12" s="337">
        <v>2571499</v>
      </c>
      <c r="H12" s="337">
        <v>2636915</v>
      </c>
      <c r="I12" s="337">
        <v>2733950</v>
      </c>
      <c r="J12" s="337">
        <v>2713136</v>
      </c>
      <c r="K12" s="337">
        <v>2602948</v>
      </c>
      <c r="L12" s="337">
        <v>2482219</v>
      </c>
      <c r="M12" s="337">
        <v>2490309</v>
      </c>
      <c r="N12" s="373">
        <f>N42</f>
        <v>2476248</v>
      </c>
      <c r="O12" s="373">
        <f t="shared" ref="O12:AE12" si="6">O42</f>
        <v>2488978</v>
      </c>
      <c r="P12" s="373">
        <f t="shared" si="6"/>
        <v>2486176</v>
      </c>
      <c r="Q12" s="373">
        <f t="shared" si="6"/>
        <v>2540771</v>
      </c>
      <c r="R12" s="373">
        <f t="shared" si="6"/>
        <v>2561104</v>
      </c>
      <c r="S12" s="313">
        <f t="shared" si="6"/>
        <v>2601661</v>
      </c>
      <c r="T12" s="313">
        <f t="shared" si="6"/>
        <v>2569687</v>
      </c>
      <c r="U12" s="313">
        <f t="shared" si="6"/>
        <v>2637363</v>
      </c>
      <c r="V12" s="313">
        <f t="shared" si="6"/>
        <v>2296376</v>
      </c>
      <c r="W12" s="313">
        <f t="shared" si="6"/>
        <v>2445821</v>
      </c>
      <c r="X12" s="313">
        <f t="shared" si="6"/>
        <v>2396254</v>
      </c>
      <c r="Y12" s="313">
        <f t="shared" si="6"/>
        <v>2378171</v>
      </c>
      <c r="Z12" s="313">
        <f t="shared" si="6"/>
        <v>2474039</v>
      </c>
      <c r="AA12" s="313">
        <f t="shared" si="6"/>
        <v>2536883</v>
      </c>
      <c r="AB12" s="313">
        <f t="shared" si="6"/>
        <v>2574274</v>
      </c>
      <c r="AC12" s="313">
        <f t="shared" si="6"/>
        <v>2610836</v>
      </c>
      <c r="AD12" s="313">
        <f t="shared" si="6"/>
        <v>2629053</v>
      </c>
      <c r="AE12" s="313">
        <f t="shared" si="6"/>
        <v>2623483</v>
      </c>
      <c r="AF12" s="313">
        <f>AF42</f>
        <v>2451212</v>
      </c>
      <c r="AG12" s="313">
        <f>AG42</f>
        <v>2403169</v>
      </c>
      <c r="AH12" s="313">
        <f>AH42</f>
        <v>2520806</v>
      </c>
      <c r="AI12" s="321">
        <f t="shared" si="2"/>
        <v>-0.2</v>
      </c>
      <c r="AJ12" s="321">
        <f t="shared" si="2"/>
        <v>-6.6</v>
      </c>
      <c r="AK12" s="321">
        <f t="shared" si="2"/>
        <v>-2</v>
      </c>
      <c r="AL12" s="321">
        <f t="shared" si="2"/>
        <v>4.9000000000000004</v>
      </c>
    </row>
    <row r="13" spans="1:38">
      <c r="A13" s="345">
        <v>6</v>
      </c>
      <c r="B13" s="336" t="s">
        <v>31</v>
      </c>
      <c r="C13" s="337">
        <v>841062</v>
      </c>
      <c r="D13" s="337">
        <v>924502</v>
      </c>
      <c r="E13" s="337">
        <v>920204</v>
      </c>
      <c r="F13" s="337">
        <v>987501</v>
      </c>
      <c r="G13" s="337">
        <v>1003328</v>
      </c>
      <c r="H13" s="337">
        <v>1069716</v>
      </c>
      <c r="I13" s="337">
        <v>1091352</v>
      </c>
      <c r="J13" s="337">
        <v>1076205</v>
      </c>
      <c r="K13" s="337">
        <v>1056198</v>
      </c>
      <c r="L13" s="337">
        <v>1076206</v>
      </c>
      <c r="M13" s="337">
        <v>1064573</v>
      </c>
      <c r="N13" s="373">
        <f>N47</f>
        <v>1102427</v>
      </c>
      <c r="O13" s="373">
        <f t="shared" ref="O13:AE13" si="7">O47</f>
        <v>1090223</v>
      </c>
      <c r="P13" s="373">
        <f t="shared" si="7"/>
        <v>1049339</v>
      </c>
      <c r="Q13" s="373">
        <f t="shared" si="7"/>
        <v>1035054</v>
      </c>
      <c r="R13" s="373">
        <f t="shared" si="7"/>
        <v>1001075</v>
      </c>
      <c r="S13" s="313">
        <f t="shared" si="7"/>
        <v>1006044</v>
      </c>
      <c r="T13" s="313">
        <f t="shared" si="7"/>
        <v>990384</v>
      </c>
      <c r="U13" s="313">
        <f t="shared" si="7"/>
        <v>949452</v>
      </c>
      <c r="V13" s="313">
        <f t="shared" si="7"/>
        <v>894402</v>
      </c>
      <c r="W13" s="313">
        <f t="shared" si="7"/>
        <v>925760</v>
      </c>
      <c r="X13" s="313">
        <f t="shared" si="7"/>
        <v>919343</v>
      </c>
      <c r="Y13" s="313">
        <f t="shared" si="7"/>
        <v>940343</v>
      </c>
      <c r="Z13" s="313">
        <f t="shared" si="7"/>
        <v>918670</v>
      </c>
      <c r="AA13" s="313">
        <f t="shared" si="7"/>
        <v>955492</v>
      </c>
      <c r="AB13" s="313">
        <f t="shared" si="7"/>
        <v>979704</v>
      </c>
      <c r="AC13" s="313">
        <f t="shared" si="7"/>
        <v>986509</v>
      </c>
      <c r="AD13" s="313">
        <f t="shared" si="7"/>
        <v>1030142</v>
      </c>
      <c r="AE13" s="313">
        <f t="shared" si="7"/>
        <v>1046515</v>
      </c>
      <c r="AF13" s="313">
        <f>AF47</f>
        <v>1023616</v>
      </c>
      <c r="AG13" s="313">
        <f>AG47</f>
        <v>981778</v>
      </c>
      <c r="AH13" s="313">
        <f>AH47</f>
        <v>1022321</v>
      </c>
      <c r="AI13" s="321">
        <f t="shared" si="2"/>
        <v>1.6</v>
      </c>
      <c r="AJ13" s="321">
        <f t="shared" si="2"/>
        <v>-2.2000000000000002</v>
      </c>
      <c r="AK13" s="321">
        <f t="shared" si="2"/>
        <v>-4.0999999999999996</v>
      </c>
      <c r="AL13" s="321">
        <f t="shared" si="2"/>
        <v>4.0999999999999996</v>
      </c>
    </row>
    <row r="14" spans="1:38">
      <c r="A14" s="345">
        <v>7</v>
      </c>
      <c r="B14" s="336" t="s">
        <v>32</v>
      </c>
      <c r="C14" s="337">
        <v>544201</v>
      </c>
      <c r="D14" s="337">
        <v>575930</v>
      </c>
      <c r="E14" s="337">
        <v>599262</v>
      </c>
      <c r="F14" s="337">
        <v>640142</v>
      </c>
      <c r="G14" s="337">
        <v>623559</v>
      </c>
      <c r="H14" s="337">
        <v>655625</v>
      </c>
      <c r="I14" s="337">
        <v>691925</v>
      </c>
      <c r="J14" s="337">
        <v>710593</v>
      </c>
      <c r="K14" s="337">
        <v>705992</v>
      </c>
      <c r="L14" s="337">
        <v>697265</v>
      </c>
      <c r="M14" s="337">
        <v>696485</v>
      </c>
      <c r="N14" s="373">
        <f>N55</f>
        <v>698553</v>
      </c>
      <c r="O14" s="373">
        <f t="shared" ref="O14:AE14" si="8">O55</f>
        <v>717542</v>
      </c>
      <c r="P14" s="373">
        <f t="shared" si="8"/>
        <v>681602</v>
      </c>
      <c r="Q14" s="373">
        <f t="shared" si="8"/>
        <v>680158</v>
      </c>
      <c r="R14" s="373">
        <f t="shared" si="8"/>
        <v>660508</v>
      </c>
      <c r="S14" s="313">
        <f t="shared" si="8"/>
        <v>647940</v>
      </c>
      <c r="T14" s="313">
        <f t="shared" si="8"/>
        <v>640794</v>
      </c>
      <c r="U14" s="313">
        <f t="shared" si="8"/>
        <v>601135</v>
      </c>
      <c r="V14" s="313">
        <f t="shared" si="8"/>
        <v>573074</v>
      </c>
      <c r="W14" s="313">
        <f t="shared" si="8"/>
        <v>569133</v>
      </c>
      <c r="X14" s="313">
        <f t="shared" si="8"/>
        <v>564226</v>
      </c>
      <c r="Y14" s="313">
        <f t="shared" si="8"/>
        <v>573813</v>
      </c>
      <c r="Z14" s="313">
        <f t="shared" si="8"/>
        <v>587448</v>
      </c>
      <c r="AA14" s="313">
        <f t="shared" si="8"/>
        <v>604866</v>
      </c>
      <c r="AB14" s="313">
        <f t="shared" si="8"/>
        <v>628515</v>
      </c>
      <c r="AC14" s="313">
        <f t="shared" si="8"/>
        <v>620869</v>
      </c>
      <c r="AD14" s="313">
        <f t="shared" si="8"/>
        <v>639176</v>
      </c>
      <c r="AE14" s="313">
        <f t="shared" si="8"/>
        <v>628867</v>
      </c>
      <c r="AF14" s="313">
        <f>AF55</f>
        <v>656395</v>
      </c>
      <c r="AG14" s="313">
        <f>AG55</f>
        <v>636970</v>
      </c>
      <c r="AH14" s="313">
        <f>AH55</f>
        <v>646657</v>
      </c>
      <c r="AI14" s="321">
        <f t="shared" si="2"/>
        <v>-1.6</v>
      </c>
      <c r="AJ14" s="321">
        <f t="shared" si="2"/>
        <v>4.4000000000000004</v>
      </c>
      <c r="AK14" s="321">
        <f t="shared" si="2"/>
        <v>-3</v>
      </c>
      <c r="AL14" s="321">
        <f t="shared" si="2"/>
        <v>1.5</v>
      </c>
    </row>
    <row r="15" spans="1:38">
      <c r="A15" s="345">
        <v>8</v>
      </c>
      <c r="B15" s="336" t="s">
        <v>33</v>
      </c>
      <c r="C15" s="337">
        <v>310091</v>
      </c>
      <c r="D15" s="337">
        <v>336109</v>
      </c>
      <c r="E15" s="337">
        <v>356683</v>
      </c>
      <c r="F15" s="337">
        <v>372205</v>
      </c>
      <c r="G15" s="337">
        <v>391764</v>
      </c>
      <c r="H15" s="337">
        <v>411887</v>
      </c>
      <c r="I15" s="337">
        <v>415938</v>
      </c>
      <c r="J15" s="337">
        <v>389187</v>
      </c>
      <c r="K15" s="337">
        <v>386174</v>
      </c>
      <c r="L15" s="337">
        <v>364968</v>
      </c>
      <c r="M15" s="337">
        <v>379849</v>
      </c>
      <c r="N15" s="373">
        <f>N61</f>
        <v>417845</v>
      </c>
      <c r="O15" s="373">
        <f t="shared" ref="O15:AE15" si="9">O61</f>
        <v>423193</v>
      </c>
      <c r="P15" s="373">
        <f t="shared" si="9"/>
        <v>412250</v>
      </c>
      <c r="Q15" s="373">
        <f t="shared" si="9"/>
        <v>404197</v>
      </c>
      <c r="R15" s="373">
        <f t="shared" si="9"/>
        <v>394029</v>
      </c>
      <c r="S15" s="313">
        <f t="shared" si="9"/>
        <v>400860</v>
      </c>
      <c r="T15" s="313">
        <f t="shared" si="9"/>
        <v>400687</v>
      </c>
      <c r="U15" s="313">
        <f t="shared" si="9"/>
        <v>368012</v>
      </c>
      <c r="V15" s="313">
        <f t="shared" si="9"/>
        <v>342307</v>
      </c>
      <c r="W15" s="313">
        <f t="shared" si="9"/>
        <v>348086</v>
      </c>
      <c r="X15" s="313">
        <f t="shared" si="9"/>
        <v>338378</v>
      </c>
      <c r="Y15" s="313">
        <f t="shared" si="9"/>
        <v>277934</v>
      </c>
      <c r="Z15" s="313">
        <f t="shared" si="9"/>
        <v>364340</v>
      </c>
      <c r="AA15" s="313">
        <f t="shared" si="9"/>
        <v>360336</v>
      </c>
      <c r="AB15" s="313">
        <f t="shared" si="9"/>
        <v>378586</v>
      </c>
      <c r="AC15" s="313">
        <f t="shared" si="9"/>
        <v>381662</v>
      </c>
      <c r="AD15" s="313">
        <f t="shared" si="9"/>
        <v>389053</v>
      </c>
      <c r="AE15" s="313">
        <f t="shared" si="9"/>
        <v>393846</v>
      </c>
      <c r="AF15" s="313">
        <f>AF61</f>
        <v>396182</v>
      </c>
      <c r="AG15" s="313">
        <f>AG61</f>
        <v>381740</v>
      </c>
      <c r="AH15" s="313">
        <f>AH61</f>
        <v>397684</v>
      </c>
      <c r="AI15" s="321">
        <f t="shared" si="2"/>
        <v>1.2</v>
      </c>
      <c r="AJ15" s="321">
        <f t="shared" si="2"/>
        <v>0.6</v>
      </c>
      <c r="AK15" s="321">
        <f t="shared" si="2"/>
        <v>-3.6</v>
      </c>
      <c r="AL15" s="321">
        <f t="shared" si="2"/>
        <v>4.2</v>
      </c>
    </row>
    <row r="16" spans="1:38">
      <c r="A16" s="345">
        <v>9</v>
      </c>
      <c r="B16" s="336" t="s">
        <v>34</v>
      </c>
      <c r="C16" s="337">
        <v>472830</v>
      </c>
      <c r="D16" s="337">
        <v>506270</v>
      </c>
      <c r="E16" s="337">
        <v>514980</v>
      </c>
      <c r="F16" s="337">
        <v>550722</v>
      </c>
      <c r="G16" s="337">
        <v>550688</v>
      </c>
      <c r="H16" s="337">
        <v>563191</v>
      </c>
      <c r="I16" s="337">
        <v>577520</v>
      </c>
      <c r="J16" s="337">
        <v>600422</v>
      </c>
      <c r="K16" s="337">
        <v>570957</v>
      </c>
      <c r="L16" s="337">
        <v>556381</v>
      </c>
      <c r="M16" s="337">
        <v>551268</v>
      </c>
      <c r="N16" s="373">
        <f>N64</f>
        <v>583193</v>
      </c>
      <c r="O16" s="373">
        <f t="shared" ref="O16:AE16" si="10">O64</f>
        <v>573697</v>
      </c>
      <c r="P16" s="373">
        <f t="shared" si="10"/>
        <v>535946</v>
      </c>
      <c r="Q16" s="373">
        <f t="shared" si="10"/>
        <v>527508</v>
      </c>
      <c r="R16" s="373">
        <f t="shared" si="10"/>
        <v>510263</v>
      </c>
      <c r="S16" s="313">
        <f t="shared" si="10"/>
        <v>507448</v>
      </c>
      <c r="T16" s="313">
        <f t="shared" si="10"/>
        <v>489595</v>
      </c>
      <c r="U16" s="313">
        <f t="shared" si="10"/>
        <v>465271</v>
      </c>
      <c r="V16" s="313">
        <f t="shared" si="10"/>
        <v>446383</v>
      </c>
      <c r="W16" s="313">
        <f t="shared" si="10"/>
        <v>451439</v>
      </c>
      <c r="X16" s="313">
        <f t="shared" si="10"/>
        <v>429907</v>
      </c>
      <c r="Y16" s="313">
        <f t="shared" si="10"/>
        <v>430752</v>
      </c>
      <c r="Z16" s="313">
        <f t="shared" si="10"/>
        <v>432478</v>
      </c>
      <c r="AA16" s="313">
        <f t="shared" si="10"/>
        <v>435406</v>
      </c>
      <c r="AB16" s="313">
        <f t="shared" si="10"/>
        <v>447095</v>
      </c>
      <c r="AC16" s="313">
        <f t="shared" si="10"/>
        <v>443452</v>
      </c>
      <c r="AD16" s="313">
        <f t="shared" si="10"/>
        <v>444509</v>
      </c>
      <c r="AE16" s="313">
        <f t="shared" si="10"/>
        <v>442814</v>
      </c>
      <c r="AF16" s="313">
        <f>AF64</f>
        <v>469043</v>
      </c>
      <c r="AG16" s="313">
        <f>AG64</f>
        <v>450208</v>
      </c>
      <c r="AH16" s="313">
        <f>AH64</f>
        <v>466331</v>
      </c>
      <c r="AI16" s="321">
        <f t="shared" si="2"/>
        <v>-0.4</v>
      </c>
      <c r="AJ16" s="321">
        <f t="shared" si="2"/>
        <v>5.9</v>
      </c>
      <c r="AK16" s="321">
        <f t="shared" si="2"/>
        <v>-4</v>
      </c>
      <c r="AL16" s="321">
        <f t="shared" si="2"/>
        <v>3.6</v>
      </c>
    </row>
    <row r="17" spans="1:38">
      <c r="A17" s="343"/>
      <c r="B17" s="344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73"/>
      <c r="O17" s="373"/>
      <c r="P17" s="373"/>
      <c r="Q17" s="373"/>
      <c r="R17" s="373"/>
      <c r="S17" s="313"/>
      <c r="T17" s="313"/>
      <c r="U17" s="313"/>
      <c r="V17" s="313"/>
      <c r="W17" s="313"/>
      <c r="X17" s="313"/>
      <c r="Y17" s="313"/>
      <c r="Z17" s="313"/>
      <c r="AA17" s="313" t="s">
        <v>259</v>
      </c>
      <c r="AB17" s="313" t="s">
        <v>261</v>
      </c>
      <c r="AC17" s="313" t="s">
        <v>274</v>
      </c>
      <c r="AD17" s="313"/>
      <c r="AE17" s="313"/>
      <c r="AF17" s="313"/>
      <c r="AG17" s="313"/>
      <c r="AH17" s="313"/>
      <c r="AI17" s="321"/>
      <c r="AJ17" s="321"/>
      <c r="AK17" s="321"/>
      <c r="AL17" s="321"/>
    </row>
    <row r="18" spans="1:38">
      <c r="A18" s="346">
        <v>100</v>
      </c>
      <c r="B18" s="344" t="s">
        <v>25</v>
      </c>
      <c r="C18" s="337">
        <v>6067956</v>
      </c>
      <c r="D18" s="337">
        <v>6416903</v>
      </c>
      <c r="E18" s="337">
        <v>6618219</v>
      </c>
      <c r="F18" s="337">
        <v>6834375</v>
      </c>
      <c r="G18" s="337">
        <v>6670353</v>
      </c>
      <c r="H18" s="337">
        <v>6992509</v>
      </c>
      <c r="I18" s="337">
        <v>7321309</v>
      </c>
      <c r="J18" s="337">
        <v>7090683</v>
      </c>
      <c r="K18" s="337">
        <v>6903493</v>
      </c>
      <c r="L18" s="337">
        <v>6742320</v>
      </c>
      <c r="M18" s="337">
        <v>6701485</v>
      </c>
      <c r="N18" s="373">
        <v>6318738</v>
      </c>
      <c r="O18" s="373">
        <v>6149157</v>
      </c>
      <c r="P18" s="373">
        <v>6100559</v>
      </c>
      <c r="Q18" s="373">
        <v>6165835</v>
      </c>
      <c r="R18" s="373">
        <v>6152822</v>
      </c>
      <c r="S18" s="313">
        <v>6349369.3784020208</v>
      </c>
      <c r="T18" s="313">
        <v>6358908.3168311045</v>
      </c>
      <c r="U18" s="313">
        <v>6219942.2059919685</v>
      </c>
      <c r="V18" s="313">
        <v>6065756.1111726314</v>
      </c>
      <c r="W18" s="313">
        <v>6329233.789474234</v>
      </c>
      <c r="X18" s="313">
        <v>6313499.9515483901</v>
      </c>
      <c r="Y18" s="313">
        <v>6287616.6367581785</v>
      </c>
      <c r="Z18" s="313">
        <v>6290766.736494951</v>
      </c>
      <c r="AA18" s="313">
        <v>6522565.0888628811</v>
      </c>
      <c r="AB18" s="313">
        <v>6706102.3080038279</v>
      </c>
      <c r="AC18" s="313">
        <v>6666168</v>
      </c>
      <c r="AD18" s="313">
        <v>6787503</v>
      </c>
      <c r="AE18" s="313">
        <v>6729883.1507564485</v>
      </c>
      <c r="AF18" s="313">
        <v>6681987.925308655</v>
      </c>
      <c r="AG18" s="313">
        <v>6451583.8380084895</v>
      </c>
      <c r="AH18" s="313">
        <v>6619913</v>
      </c>
      <c r="AI18" s="321">
        <f t="shared" si="2"/>
        <v>-0.8</v>
      </c>
      <c r="AJ18" s="321">
        <f t="shared" si="2"/>
        <v>-0.7</v>
      </c>
      <c r="AK18" s="321">
        <f t="shared" si="2"/>
        <v>-3.4</v>
      </c>
      <c r="AL18" s="321">
        <f t="shared" si="2"/>
        <v>2.6</v>
      </c>
    </row>
    <row r="19" spans="1:38">
      <c r="A19" s="343">
        <v>1</v>
      </c>
      <c r="B19" s="347" t="s">
        <v>109</v>
      </c>
      <c r="C19" s="337">
        <v>3125545</v>
      </c>
      <c r="D19" s="337">
        <v>3190427</v>
      </c>
      <c r="E19" s="337">
        <v>3207887</v>
      </c>
      <c r="F19" s="337">
        <v>3201428</v>
      </c>
      <c r="G19" s="337">
        <v>3153339</v>
      </c>
      <c r="H19" s="337">
        <v>3435002</v>
      </c>
      <c r="I19" s="337">
        <v>3499138</v>
      </c>
      <c r="J19" s="337">
        <v>3329135</v>
      </c>
      <c r="K19" s="337">
        <v>3051295</v>
      </c>
      <c r="L19" s="337">
        <v>2869443</v>
      </c>
      <c r="M19" s="337">
        <v>2919217</v>
      </c>
      <c r="N19" s="373">
        <v>3096571</v>
      </c>
      <c r="O19" s="373">
        <v>2973093</v>
      </c>
      <c r="P19" s="373">
        <v>2945709</v>
      </c>
      <c r="Q19" s="373">
        <v>2986248</v>
      </c>
      <c r="R19" s="373">
        <v>3027382</v>
      </c>
      <c r="S19" s="313">
        <v>3176707</v>
      </c>
      <c r="T19" s="313">
        <v>3202978</v>
      </c>
      <c r="U19" s="313">
        <v>3071496</v>
      </c>
      <c r="V19" s="313">
        <v>2892688</v>
      </c>
      <c r="W19" s="313">
        <v>3125055</v>
      </c>
      <c r="X19" s="313">
        <v>3120974</v>
      </c>
      <c r="Y19" s="313">
        <v>3081283</v>
      </c>
      <c r="Z19" s="313">
        <v>3151510</v>
      </c>
      <c r="AA19" s="313">
        <v>3201485</v>
      </c>
      <c r="AB19" s="313">
        <v>3355921</v>
      </c>
      <c r="AC19" s="313">
        <v>3359946</v>
      </c>
      <c r="AD19" s="313">
        <v>3469002</v>
      </c>
      <c r="AE19" s="313">
        <v>3425143</v>
      </c>
      <c r="AF19" s="313">
        <v>3497422</v>
      </c>
      <c r="AG19" s="313">
        <v>3413636</v>
      </c>
      <c r="AH19" s="313">
        <v>3530402</v>
      </c>
      <c r="AI19" s="321">
        <f t="shared" si="2"/>
        <v>-1.3</v>
      </c>
      <c r="AJ19" s="321">
        <f t="shared" si="2"/>
        <v>2.1</v>
      </c>
      <c r="AK19" s="321">
        <f t="shared" si="2"/>
        <v>-2.4</v>
      </c>
      <c r="AL19" s="321">
        <f t="shared" si="2"/>
        <v>3.4</v>
      </c>
    </row>
    <row r="20" spans="1:38">
      <c r="A20" s="346">
        <v>202</v>
      </c>
      <c r="B20" s="345" t="s">
        <v>110</v>
      </c>
      <c r="C20" s="337">
        <v>1870137</v>
      </c>
      <c r="D20" s="337">
        <v>1924857</v>
      </c>
      <c r="E20" s="337">
        <v>1944113</v>
      </c>
      <c r="F20" s="337">
        <v>1962413</v>
      </c>
      <c r="G20" s="337">
        <v>1933899</v>
      </c>
      <c r="H20" s="337">
        <v>1983862</v>
      </c>
      <c r="I20" s="337">
        <v>2002074</v>
      </c>
      <c r="J20" s="337">
        <v>1920357</v>
      </c>
      <c r="K20" s="337">
        <v>1732157</v>
      </c>
      <c r="L20" s="337">
        <v>1607093</v>
      </c>
      <c r="M20" s="337">
        <v>1651015</v>
      </c>
      <c r="N20" s="373">
        <v>1698748</v>
      </c>
      <c r="O20" s="373">
        <v>1583439</v>
      </c>
      <c r="P20" s="373">
        <v>1555216</v>
      </c>
      <c r="Q20" s="373">
        <v>1602687</v>
      </c>
      <c r="R20" s="373">
        <v>1666125</v>
      </c>
      <c r="S20" s="313">
        <v>1791104</v>
      </c>
      <c r="T20" s="313">
        <v>1805661</v>
      </c>
      <c r="U20" s="313">
        <v>1693557</v>
      </c>
      <c r="V20" s="313">
        <v>1569142</v>
      </c>
      <c r="W20" s="313">
        <v>1735892</v>
      </c>
      <c r="X20" s="313">
        <v>1691742</v>
      </c>
      <c r="Y20" s="313">
        <v>1663853</v>
      </c>
      <c r="Z20" s="313">
        <v>1687321</v>
      </c>
      <c r="AA20" s="313">
        <v>1739195</v>
      </c>
      <c r="AB20" s="313">
        <v>1800137</v>
      </c>
      <c r="AC20" s="313">
        <v>1825983</v>
      </c>
      <c r="AD20" s="313">
        <v>1888477</v>
      </c>
      <c r="AE20" s="313">
        <v>1855338</v>
      </c>
      <c r="AF20" s="313">
        <v>1820515</v>
      </c>
      <c r="AG20" s="313">
        <v>1764715</v>
      </c>
      <c r="AH20" s="313">
        <v>1841820</v>
      </c>
      <c r="AI20" s="321">
        <f t="shared" si="2"/>
        <v>-1.8</v>
      </c>
      <c r="AJ20" s="321">
        <f t="shared" si="2"/>
        <v>-1.9</v>
      </c>
      <c r="AK20" s="321">
        <f t="shared" si="2"/>
        <v>-3.1</v>
      </c>
      <c r="AL20" s="321">
        <f t="shared" si="2"/>
        <v>4.4000000000000004</v>
      </c>
    </row>
    <row r="21" spans="1:38">
      <c r="A21" s="346">
        <v>204</v>
      </c>
      <c r="B21" s="345" t="s">
        <v>111</v>
      </c>
      <c r="C21" s="337">
        <v>1074988</v>
      </c>
      <c r="D21" s="337">
        <v>1090981</v>
      </c>
      <c r="E21" s="337">
        <v>1099946</v>
      </c>
      <c r="F21" s="337">
        <v>1073480</v>
      </c>
      <c r="G21" s="337">
        <v>1056795</v>
      </c>
      <c r="H21" s="337">
        <v>1248204</v>
      </c>
      <c r="I21" s="337">
        <v>1286766</v>
      </c>
      <c r="J21" s="337">
        <v>1221397</v>
      </c>
      <c r="K21" s="337">
        <v>1128510</v>
      </c>
      <c r="L21" s="337">
        <v>1082042</v>
      </c>
      <c r="M21" s="337">
        <v>1076034</v>
      </c>
      <c r="N21" s="373">
        <v>1196590</v>
      </c>
      <c r="O21" s="373">
        <v>1194433</v>
      </c>
      <c r="P21" s="373">
        <v>1198301</v>
      </c>
      <c r="Q21" s="373">
        <v>1185231</v>
      </c>
      <c r="R21" s="373">
        <v>1168731</v>
      </c>
      <c r="S21" s="313">
        <v>1184452</v>
      </c>
      <c r="T21" s="313">
        <v>1196462</v>
      </c>
      <c r="U21" s="313">
        <v>1183603</v>
      </c>
      <c r="V21" s="313">
        <v>1129058</v>
      </c>
      <c r="W21" s="313">
        <v>1183843</v>
      </c>
      <c r="X21" s="313">
        <v>1230362</v>
      </c>
      <c r="Y21" s="313">
        <v>1219486</v>
      </c>
      <c r="Z21" s="313">
        <v>1251537</v>
      </c>
      <c r="AA21" s="313">
        <v>1259570</v>
      </c>
      <c r="AB21" s="313">
        <v>1329871</v>
      </c>
      <c r="AC21" s="313">
        <v>1321896</v>
      </c>
      <c r="AD21" s="313">
        <v>1363416</v>
      </c>
      <c r="AE21" s="313">
        <v>1364680</v>
      </c>
      <c r="AF21" s="313">
        <v>1427840</v>
      </c>
      <c r="AG21" s="313">
        <v>1402393</v>
      </c>
      <c r="AH21" s="313">
        <v>1441006</v>
      </c>
      <c r="AI21" s="321">
        <f t="shared" si="2"/>
        <v>0.1</v>
      </c>
      <c r="AJ21" s="321">
        <f t="shared" si="2"/>
        <v>4.5999999999999996</v>
      </c>
      <c r="AK21" s="321">
        <f t="shared" si="2"/>
        <v>-1.8</v>
      </c>
      <c r="AL21" s="321">
        <f t="shared" si="2"/>
        <v>2.8</v>
      </c>
    </row>
    <row r="22" spans="1:38">
      <c r="A22" s="346">
        <v>206</v>
      </c>
      <c r="B22" s="345" t="s">
        <v>112</v>
      </c>
      <c r="C22" s="337">
        <v>180420</v>
      </c>
      <c r="D22" s="337">
        <v>174589</v>
      </c>
      <c r="E22" s="337">
        <v>163828</v>
      </c>
      <c r="F22" s="337">
        <v>165535</v>
      </c>
      <c r="G22" s="337">
        <v>162645</v>
      </c>
      <c r="H22" s="337">
        <v>202936</v>
      </c>
      <c r="I22" s="337">
        <v>210298</v>
      </c>
      <c r="J22" s="337">
        <v>187381</v>
      </c>
      <c r="K22" s="337">
        <v>190628</v>
      </c>
      <c r="L22" s="337">
        <v>180308</v>
      </c>
      <c r="M22" s="337">
        <v>192168</v>
      </c>
      <c r="N22" s="373">
        <v>201233</v>
      </c>
      <c r="O22" s="373">
        <v>195221</v>
      </c>
      <c r="P22" s="373">
        <v>192192</v>
      </c>
      <c r="Q22" s="373">
        <v>198330</v>
      </c>
      <c r="R22" s="373">
        <v>192526</v>
      </c>
      <c r="S22" s="313">
        <v>201151</v>
      </c>
      <c r="T22" s="313">
        <v>200855</v>
      </c>
      <c r="U22" s="313">
        <v>194336</v>
      </c>
      <c r="V22" s="313">
        <v>194488</v>
      </c>
      <c r="W22" s="313">
        <v>205320</v>
      </c>
      <c r="X22" s="313">
        <v>198870</v>
      </c>
      <c r="Y22" s="313">
        <v>197944</v>
      </c>
      <c r="Z22" s="313">
        <v>212652</v>
      </c>
      <c r="AA22" s="313">
        <v>202720</v>
      </c>
      <c r="AB22" s="313">
        <v>225913</v>
      </c>
      <c r="AC22" s="313">
        <v>212067</v>
      </c>
      <c r="AD22" s="313">
        <v>217109</v>
      </c>
      <c r="AE22" s="313">
        <v>205125</v>
      </c>
      <c r="AF22" s="313">
        <v>249067</v>
      </c>
      <c r="AG22" s="313">
        <v>246528</v>
      </c>
      <c r="AH22" s="313">
        <v>247576</v>
      </c>
      <c r="AI22" s="321">
        <f t="shared" si="2"/>
        <v>-5.5</v>
      </c>
      <c r="AJ22" s="321">
        <f t="shared" si="2"/>
        <v>21.4</v>
      </c>
      <c r="AK22" s="321">
        <f t="shared" si="2"/>
        <v>-1</v>
      </c>
      <c r="AL22" s="321">
        <f t="shared" si="2"/>
        <v>0.4</v>
      </c>
    </row>
    <row r="23" spans="1:38">
      <c r="A23" s="343">
        <v>2</v>
      </c>
      <c r="B23" s="347" t="s">
        <v>113</v>
      </c>
      <c r="C23" s="337">
        <v>1576950</v>
      </c>
      <c r="D23" s="337">
        <v>1655457</v>
      </c>
      <c r="E23" s="337">
        <v>1683814</v>
      </c>
      <c r="F23" s="337">
        <v>1738581</v>
      </c>
      <c r="G23" s="337">
        <v>1658927</v>
      </c>
      <c r="H23" s="337">
        <v>1825374</v>
      </c>
      <c r="I23" s="337">
        <v>1875970</v>
      </c>
      <c r="J23" s="337">
        <v>1907783</v>
      </c>
      <c r="K23" s="337">
        <v>1867085</v>
      </c>
      <c r="L23" s="337">
        <v>1786138</v>
      </c>
      <c r="M23" s="337">
        <v>1794899</v>
      </c>
      <c r="N23" s="373">
        <v>1798170</v>
      </c>
      <c r="O23" s="373">
        <v>1762877</v>
      </c>
      <c r="P23" s="373">
        <v>1773838</v>
      </c>
      <c r="Q23" s="373">
        <v>1816741</v>
      </c>
      <c r="R23" s="373">
        <v>1845893</v>
      </c>
      <c r="S23" s="313">
        <v>1929479</v>
      </c>
      <c r="T23" s="313">
        <v>1917171</v>
      </c>
      <c r="U23" s="313">
        <v>1824709</v>
      </c>
      <c r="V23" s="313">
        <v>1726809</v>
      </c>
      <c r="W23" s="313">
        <v>1787813</v>
      </c>
      <c r="X23" s="313">
        <v>1818625</v>
      </c>
      <c r="Y23" s="313">
        <v>1872587</v>
      </c>
      <c r="Z23" s="313">
        <v>1873966</v>
      </c>
      <c r="AA23" s="313">
        <v>1887981</v>
      </c>
      <c r="AB23" s="313">
        <v>1925337</v>
      </c>
      <c r="AC23" s="313">
        <v>2007754</v>
      </c>
      <c r="AD23" s="313">
        <v>1995776</v>
      </c>
      <c r="AE23" s="313">
        <v>1975873</v>
      </c>
      <c r="AF23" s="313">
        <v>2123225</v>
      </c>
      <c r="AG23" s="313">
        <v>2044189</v>
      </c>
      <c r="AH23" s="313">
        <v>2098464</v>
      </c>
      <c r="AI23" s="321">
        <f t="shared" si="2"/>
        <v>-1</v>
      </c>
      <c r="AJ23" s="321">
        <f t="shared" si="2"/>
        <v>7.5</v>
      </c>
      <c r="AK23" s="321">
        <f t="shared" si="2"/>
        <v>-3.7</v>
      </c>
      <c r="AL23" s="321">
        <f t="shared" si="2"/>
        <v>2.7</v>
      </c>
    </row>
    <row r="24" spans="1:38">
      <c r="A24" s="346">
        <v>207</v>
      </c>
      <c r="B24" s="345" t="s">
        <v>114</v>
      </c>
      <c r="C24" s="337">
        <v>628292</v>
      </c>
      <c r="D24" s="337">
        <v>660955</v>
      </c>
      <c r="E24" s="337">
        <v>654292</v>
      </c>
      <c r="F24" s="337">
        <v>655458</v>
      </c>
      <c r="G24" s="337">
        <v>607453</v>
      </c>
      <c r="H24" s="337">
        <v>658742</v>
      </c>
      <c r="I24" s="337">
        <v>673654</v>
      </c>
      <c r="J24" s="337">
        <v>655073</v>
      </c>
      <c r="K24" s="337">
        <v>629713</v>
      </c>
      <c r="L24" s="337">
        <v>592114</v>
      </c>
      <c r="M24" s="337">
        <v>588712</v>
      </c>
      <c r="N24" s="373">
        <v>600885</v>
      </c>
      <c r="O24" s="373">
        <v>558218</v>
      </c>
      <c r="P24" s="373">
        <v>562522</v>
      </c>
      <c r="Q24" s="373">
        <v>603339</v>
      </c>
      <c r="R24" s="373">
        <v>637910</v>
      </c>
      <c r="S24" s="313">
        <v>671506</v>
      </c>
      <c r="T24" s="313">
        <v>670854</v>
      </c>
      <c r="U24" s="313">
        <v>614602</v>
      </c>
      <c r="V24" s="313">
        <v>552308</v>
      </c>
      <c r="W24" s="313">
        <v>586317</v>
      </c>
      <c r="X24" s="313">
        <v>603311</v>
      </c>
      <c r="Y24" s="313">
        <v>612634</v>
      </c>
      <c r="Z24" s="313">
        <v>631377</v>
      </c>
      <c r="AA24" s="313">
        <v>641965</v>
      </c>
      <c r="AB24" s="313">
        <v>639495</v>
      </c>
      <c r="AC24" s="313">
        <v>668601</v>
      </c>
      <c r="AD24" s="313">
        <v>659508</v>
      </c>
      <c r="AE24" s="313">
        <v>640847</v>
      </c>
      <c r="AF24" s="313">
        <v>656662</v>
      </c>
      <c r="AG24" s="313">
        <v>637830</v>
      </c>
      <c r="AH24" s="313">
        <v>656759</v>
      </c>
      <c r="AI24" s="321">
        <f t="shared" si="2"/>
        <v>-2.8</v>
      </c>
      <c r="AJ24" s="321">
        <f t="shared" si="2"/>
        <v>2.5</v>
      </c>
      <c r="AK24" s="321">
        <f t="shared" si="2"/>
        <v>-2.9</v>
      </c>
      <c r="AL24" s="321">
        <f t="shared" si="2"/>
        <v>3</v>
      </c>
    </row>
    <row r="25" spans="1:38">
      <c r="A25" s="346">
        <v>214</v>
      </c>
      <c r="B25" s="345" t="s">
        <v>115</v>
      </c>
      <c r="C25" s="337">
        <v>441337</v>
      </c>
      <c r="D25" s="337">
        <v>420329</v>
      </c>
      <c r="E25" s="337">
        <v>419375</v>
      </c>
      <c r="F25" s="337">
        <v>455848</v>
      </c>
      <c r="G25" s="337">
        <v>423489</v>
      </c>
      <c r="H25" s="337">
        <v>490610</v>
      </c>
      <c r="I25" s="337">
        <v>493955</v>
      </c>
      <c r="J25" s="337">
        <v>483776</v>
      </c>
      <c r="K25" s="337">
        <v>465486</v>
      </c>
      <c r="L25" s="337">
        <v>465185</v>
      </c>
      <c r="M25" s="337">
        <v>456573</v>
      </c>
      <c r="N25" s="373">
        <v>444855</v>
      </c>
      <c r="O25" s="373">
        <v>434845</v>
      </c>
      <c r="P25" s="373">
        <v>449666</v>
      </c>
      <c r="Q25" s="373">
        <v>451212</v>
      </c>
      <c r="R25" s="373">
        <v>448121</v>
      </c>
      <c r="S25" s="313">
        <v>473463</v>
      </c>
      <c r="T25" s="313">
        <v>452234</v>
      </c>
      <c r="U25" s="313">
        <v>440602</v>
      </c>
      <c r="V25" s="313">
        <v>446387</v>
      </c>
      <c r="W25" s="313">
        <v>436680</v>
      </c>
      <c r="X25" s="313">
        <v>429594</v>
      </c>
      <c r="Y25" s="313">
        <v>428999</v>
      </c>
      <c r="Z25" s="313">
        <v>445206</v>
      </c>
      <c r="AA25" s="313">
        <v>453733</v>
      </c>
      <c r="AB25" s="313">
        <v>468452</v>
      </c>
      <c r="AC25" s="313">
        <v>468926</v>
      </c>
      <c r="AD25" s="313">
        <v>474445</v>
      </c>
      <c r="AE25" s="313">
        <v>479385</v>
      </c>
      <c r="AF25" s="313">
        <v>561613</v>
      </c>
      <c r="AG25" s="313">
        <v>538695</v>
      </c>
      <c r="AH25" s="313">
        <v>548738</v>
      </c>
      <c r="AI25" s="321">
        <f t="shared" si="2"/>
        <v>1</v>
      </c>
      <c r="AJ25" s="321">
        <f t="shared" si="2"/>
        <v>17.2</v>
      </c>
      <c r="AK25" s="321">
        <f t="shared" si="2"/>
        <v>-4.0999999999999996</v>
      </c>
      <c r="AL25" s="321">
        <f t="shared" si="2"/>
        <v>1.9</v>
      </c>
    </row>
    <row r="26" spans="1:38">
      <c r="A26" s="346">
        <v>217</v>
      </c>
      <c r="B26" s="345" t="s">
        <v>116</v>
      </c>
      <c r="C26" s="337">
        <v>244007</v>
      </c>
      <c r="D26" s="337">
        <v>261854</v>
      </c>
      <c r="E26" s="337">
        <v>278596</v>
      </c>
      <c r="F26" s="337">
        <v>278553</v>
      </c>
      <c r="G26" s="337">
        <v>273395</v>
      </c>
      <c r="H26" s="337">
        <v>300175</v>
      </c>
      <c r="I26" s="337">
        <v>310596</v>
      </c>
      <c r="J26" s="337">
        <v>331866</v>
      </c>
      <c r="K26" s="337">
        <v>323120</v>
      </c>
      <c r="L26" s="337">
        <v>302765</v>
      </c>
      <c r="M26" s="337">
        <v>310275</v>
      </c>
      <c r="N26" s="373">
        <v>328193</v>
      </c>
      <c r="O26" s="373">
        <v>321452</v>
      </c>
      <c r="P26" s="373">
        <v>317679</v>
      </c>
      <c r="Q26" s="373">
        <v>315841</v>
      </c>
      <c r="R26" s="373">
        <v>312206</v>
      </c>
      <c r="S26" s="313">
        <v>312498</v>
      </c>
      <c r="T26" s="313">
        <v>315902</v>
      </c>
      <c r="U26" s="313">
        <v>301158</v>
      </c>
      <c r="V26" s="313">
        <v>293014</v>
      </c>
      <c r="W26" s="313">
        <v>302405</v>
      </c>
      <c r="X26" s="313">
        <v>304783</v>
      </c>
      <c r="Y26" s="313">
        <v>316343</v>
      </c>
      <c r="Z26" s="313">
        <v>313359</v>
      </c>
      <c r="AA26" s="313">
        <v>323364</v>
      </c>
      <c r="AB26" s="313">
        <v>321926</v>
      </c>
      <c r="AC26" s="313">
        <v>326621</v>
      </c>
      <c r="AD26" s="313">
        <v>331565</v>
      </c>
      <c r="AE26" s="313">
        <v>338318</v>
      </c>
      <c r="AF26" s="313">
        <v>383445</v>
      </c>
      <c r="AG26" s="313">
        <v>366400</v>
      </c>
      <c r="AH26" s="313">
        <v>373583</v>
      </c>
      <c r="AI26" s="321">
        <f t="shared" si="2"/>
        <v>2</v>
      </c>
      <c r="AJ26" s="321">
        <f t="shared" si="2"/>
        <v>13.3</v>
      </c>
      <c r="AK26" s="321">
        <f t="shared" si="2"/>
        <v>-4.4000000000000004</v>
      </c>
      <c r="AL26" s="321">
        <f t="shared" si="2"/>
        <v>2</v>
      </c>
    </row>
    <row r="27" spans="1:38">
      <c r="A27" s="346">
        <v>219</v>
      </c>
      <c r="B27" s="345" t="s">
        <v>117</v>
      </c>
      <c r="C27" s="337">
        <v>221542</v>
      </c>
      <c r="D27" s="337">
        <v>268571</v>
      </c>
      <c r="E27" s="337">
        <v>285567</v>
      </c>
      <c r="F27" s="337">
        <v>302023</v>
      </c>
      <c r="G27" s="337">
        <v>302741</v>
      </c>
      <c r="H27" s="337">
        <v>324716</v>
      </c>
      <c r="I27" s="337">
        <v>345876</v>
      </c>
      <c r="J27" s="337">
        <v>373083</v>
      </c>
      <c r="K27" s="337">
        <v>387609</v>
      </c>
      <c r="L27" s="337">
        <v>367744</v>
      </c>
      <c r="M27" s="337">
        <v>376702</v>
      </c>
      <c r="N27" s="373">
        <v>365939</v>
      </c>
      <c r="O27" s="373">
        <v>389572</v>
      </c>
      <c r="P27" s="373">
        <v>382217</v>
      </c>
      <c r="Q27" s="373">
        <v>391057</v>
      </c>
      <c r="R27" s="373">
        <v>387400</v>
      </c>
      <c r="S27" s="313">
        <v>406644</v>
      </c>
      <c r="T27" s="313">
        <v>416867</v>
      </c>
      <c r="U27" s="313">
        <v>409069</v>
      </c>
      <c r="V27" s="313">
        <v>377004</v>
      </c>
      <c r="W27" s="313">
        <v>404531</v>
      </c>
      <c r="X27" s="313">
        <v>421822</v>
      </c>
      <c r="Y27" s="313">
        <v>456151</v>
      </c>
      <c r="Z27" s="313">
        <v>423410</v>
      </c>
      <c r="AA27" s="313">
        <v>407075</v>
      </c>
      <c r="AB27" s="313">
        <v>430922</v>
      </c>
      <c r="AC27" s="313">
        <v>479301</v>
      </c>
      <c r="AD27" s="313">
        <v>463353</v>
      </c>
      <c r="AE27" s="313">
        <v>453800</v>
      </c>
      <c r="AF27" s="313">
        <v>441105</v>
      </c>
      <c r="AG27" s="313">
        <v>422069</v>
      </c>
      <c r="AH27" s="313">
        <v>439878</v>
      </c>
      <c r="AI27" s="321">
        <f t="shared" si="2"/>
        <v>-2.1</v>
      </c>
      <c r="AJ27" s="321">
        <f t="shared" si="2"/>
        <v>-2.8</v>
      </c>
      <c r="AK27" s="321">
        <f t="shared" si="2"/>
        <v>-4.3</v>
      </c>
      <c r="AL27" s="321">
        <f t="shared" si="2"/>
        <v>4.2</v>
      </c>
    </row>
    <row r="28" spans="1:38">
      <c r="A28" s="346">
        <v>301</v>
      </c>
      <c r="B28" s="345" t="s">
        <v>118</v>
      </c>
      <c r="C28" s="337">
        <v>41772</v>
      </c>
      <c r="D28" s="337">
        <v>43748</v>
      </c>
      <c r="E28" s="337">
        <v>45984</v>
      </c>
      <c r="F28" s="337">
        <v>46699</v>
      </c>
      <c r="G28" s="337">
        <v>51849</v>
      </c>
      <c r="H28" s="337">
        <v>51131</v>
      </c>
      <c r="I28" s="337">
        <v>51889</v>
      </c>
      <c r="J28" s="337">
        <v>63985</v>
      </c>
      <c r="K28" s="337">
        <v>61157</v>
      </c>
      <c r="L28" s="337">
        <v>58330</v>
      </c>
      <c r="M28" s="337">
        <v>62637</v>
      </c>
      <c r="N28" s="373">
        <v>58298</v>
      </c>
      <c r="O28" s="373">
        <v>58790</v>
      </c>
      <c r="P28" s="373">
        <v>61754</v>
      </c>
      <c r="Q28" s="373">
        <v>55292</v>
      </c>
      <c r="R28" s="373">
        <v>60256</v>
      </c>
      <c r="S28" s="313">
        <v>65368</v>
      </c>
      <c r="T28" s="313">
        <v>61314</v>
      </c>
      <c r="U28" s="313">
        <v>59278</v>
      </c>
      <c r="V28" s="313">
        <v>58096</v>
      </c>
      <c r="W28" s="313">
        <v>57880</v>
      </c>
      <c r="X28" s="313">
        <v>59115</v>
      </c>
      <c r="Y28" s="313">
        <v>58460</v>
      </c>
      <c r="Z28" s="313">
        <v>60614</v>
      </c>
      <c r="AA28" s="313">
        <v>61844</v>
      </c>
      <c r="AB28" s="313">
        <v>64542</v>
      </c>
      <c r="AC28" s="313">
        <v>64305</v>
      </c>
      <c r="AD28" s="313">
        <v>66905</v>
      </c>
      <c r="AE28" s="313">
        <v>63523</v>
      </c>
      <c r="AF28" s="313">
        <v>80400</v>
      </c>
      <c r="AG28" s="313">
        <v>79195</v>
      </c>
      <c r="AH28" s="313">
        <v>79506</v>
      </c>
      <c r="AI28" s="321">
        <f t="shared" si="2"/>
        <v>-5.0999999999999996</v>
      </c>
      <c r="AJ28" s="321">
        <f t="shared" si="2"/>
        <v>26.6</v>
      </c>
      <c r="AK28" s="321">
        <f t="shared" si="2"/>
        <v>-1.5</v>
      </c>
      <c r="AL28" s="321">
        <f t="shared" si="2"/>
        <v>0.4</v>
      </c>
    </row>
    <row r="29" spans="1:38">
      <c r="A29" s="343">
        <v>3</v>
      </c>
      <c r="B29" s="347" t="s">
        <v>28</v>
      </c>
      <c r="C29" s="337">
        <v>2367397</v>
      </c>
      <c r="D29" s="337">
        <v>2523776</v>
      </c>
      <c r="E29" s="337">
        <v>2478690</v>
      </c>
      <c r="F29" s="337">
        <v>2523951</v>
      </c>
      <c r="G29" s="337">
        <v>2477201</v>
      </c>
      <c r="H29" s="337">
        <v>2665683</v>
      </c>
      <c r="I29" s="337">
        <v>2738032</v>
      </c>
      <c r="J29" s="337">
        <v>2746550</v>
      </c>
      <c r="K29" s="337">
        <v>2604519</v>
      </c>
      <c r="L29" s="337">
        <v>2546275</v>
      </c>
      <c r="M29" s="337">
        <v>2587981</v>
      </c>
      <c r="N29" s="373">
        <v>2559714</v>
      </c>
      <c r="O29" s="373">
        <v>2617974</v>
      </c>
      <c r="P29" s="373">
        <v>2634526</v>
      </c>
      <c r="Q29" s="373">
        <v>2668198</v>
      </c>
      <c r="R29" s="373">
        <v>2689288</v>
      </c>
      <c r="S29" s="313">
        <v>2855760</v>
      </c>
      <c r="T29" s="313">
        <v>2885919</v>
      </c>
      <c r="U29" s="313">
        <v>2903836</v>
      </c>
      <c r="V29" s="313">
        <v>2455383</v>
      </c>
      <c r="W29" s="313">
        <v>2558379</v>
      </c>
      <c r="X29" s="313">
        <v>2459115</v>
      </c>
      <c r="Y29" s="313">
        <v>2661390</v>
      </c>
      <c r="Z29" s="313">
        <v>2662221</v>
      </c>
      <c r="AA29" s="313">
        <v>2723209</v>
      </c>
      <c r="AB29" s="313">
        <v>2770946</v>
      </c>
      <c r="AC29" s="313">
        <v>2694220</v>
      </c>
      <c r="AD29" s="313">
        <v>2703618</v>
      </c>
      <c r="AE29" s="313">
        <v>2747309</v>
      </c>
      <c r="AF29" s="313">
        <v>2762177</v>
      </c>
      <c r="AG29" s="313">
        <v>2655851</v>
      </c>
      <c r="AH29" s="313">
        <v>2752682</v>
      </c>
      <c r="AI29" s="321">
        <f t="shared" si="2"/>
        <v>1.6</v>
      </c>
      <c r="AJ29" s="321">
        <f t="shared" si="2"/>
        <v>0.5</v>
      </c>
      <c r="AK29" s="321">
        <f t="shared" si="2"/>
        <v>-3.8</v>
      </c>
      <c r="AL29" s="321">
        <f t="shared" si="2"/>
        <v>3.6</v>
      </c>
    </row>
    <row r="30" spans="1:38">
      <c r="A30" s="346">
        <v>203</v>
      </c>
      <c r="B30" s="345" t="s">
        <v>119</v>
      </c>
      <c r="C30" s="337">
        <v>975715</v>
      </c>
      <c r="D30" s="337">
        <v>1030131</v>
      </c>
      <c r="E30" s="337">
        <v>985250</v>
      </c>
      <c r="F30" s="337">
        <v>999599</v>
      </c>
      <c r="G30" s="337">
        <v>952843</v>
      </c>
      <c r="H30" s="337">
        <v>1049236</v>
      </c>
      <c r="I30" s="337">
        <v>1089669</v>
      </c>
      <c r="J30" s="337">
        <v>1063794</v>
      </c>
      <c r="K30" s="337">
        <v>991116</v>
      </c>
      <c r="L30" s="337">
        <v>955479</v>
      </c>
      <c r="M30" s="337">
        <v>994065</v>
      </c>
      <c r="N30" s="373">
        <v>990152</v>
      </c>
      <c r="O30" s="373">
        <v>1033568</v>
      </c>
      <c r="P30" s="373">
        <v>1048757</v>
      </c>
      <c r="Q30" s="373">
        <v>1041092</v>
      </c>
      <c r="R30" s="373">
        <v>1033946</v>
      </c>
      <c r="S30" s="313">
        <v>1114202</v>
      </c>
      <c r="T30" s="313">
        <v>1121688</v>
      </c>
      <c r="U30" s="313">
        <v>1097842</v>
      </c>
      <c r="V30" s="313">
        <v>954909</v>
      </c>
      <c r="W30" s="313">
        <v>973784</v>
      </c>
      <c r="X30" s="313">
        <v>953744</v>
      </c>
      <c r="Y30" s="313">
        <v>1066808</v>
      </c>
      <c r="Z30" s="313">
        <v>1031984</v>
      </c>
      <c r="AA30" s="313">
        <v>1108901</v>
      </c>
      <c r="AB30" s="313">
        <v>1118915</v>
      </c>
      <c r="AC30" s="313">
        <v>1088392</v>
      </c>
      <c r="AD30" s="313">
        <v>1065334</v>
      </c>
      <c r="AE30" s="313">
        <v>1105696</v>
      </c>
      <c r="AF30" s="313">
        <v>1104146</v>
      </c>
      <c r="AG30" s="313">
        <v>1065502</v>
      </c>
      <c r="AH30" s="313">
        <v>1103469</v>
      </c>
      <c r="AI30" s="321">
        <f t="shared" si="2"/>
        <v>3.8</v>
      </c>
      <c r="AJ30" s="321">
        <f t="shared" si="2"/>
        <v>-0.1</v>
      </c>
      <c r="AK30" s="321">
        <f t="shared" si="2"/>
        <v>-3.5</v>
      </c>
      <c r="AL30" s="321">
        <f t="shared" si="2"/>
        <v>3.6</v>
      </c>
    </row>
    <row r="31" spans="1:38">
      <c r="A31" s="346">
        <v>210</v>
      </c>
      <c r="B31" s="345" t="s">
        <v>120</v>
      </c>
      <c r="C31" s="337">
        <v>745671</v>
      </c>
      <c r="D31" s="337">
        <v>761812</v>
      </c>
      <c r="E31" s="337">
        <v>770629</v>
      </c>
      <c r="F31" s="337">
        <v>783562</v>
      </c>
      <c r="G31" s="337">
        <v>776301</v>
      </c>
      <c r="H31" s="337">
        <v>812753</v>
      </c>
      <c r="I31" s="337">
        <v>861393</v>
      </c>
      <c r="J31" s="337">
        <v>890215</v>
      </c>
      <c r="K31" s="337">
        <v>867920</v>
      </c>
      <c r="L31" s="337">
        <v>851814</v>
      </c>
      <c r="M31" s="337">
        <v>820965</v>
      </c>
      <c r="N31" s="373">
        <v>788559</v>
      </c>
      <c r="O31" s="373">
        <v>791025</v>
      </c>
      <c r="P31" s="373">
        <v>820046</v>
      </c>
      <c r="Q31" s="373">
        <v>855692</v>
      </c>
      <c r="R31" s="373">
        <v>858002</v>
      </c>
      <c r="S31" s="313">
        <v>887294</v>
      </c>
      <c r="T31" s="313">
        <v>914687</v>
      </c>
      <c r="U31" s="313">
        <v>919875</v>
      </c>
      <c r="V31" s="313">
        <v>720206</v>
      </c>
      <c r="W31" s="313">
        <v>774261</v>
      </c>
      <c r="X31" s="313">
        <v>713829</v>
      </c>
      <c r="Y31" s="313">
        <v>717046</v>
      </c>
      <c r="Z31" s="313">
        <v>778915</v>
      </c>
      <c r="AA31" s="313">
        <v>792584</v>
      </c>
      <c r="AB31" s="313">
        <v>786175</v>
      </c>
      <c r="AC31" s="313">
        <v>803597</v>
      </c>
      <c r="AD31" s="313">
        <v>825681</v>
      </c>
      <c r="AE31" s="313">
        <v>839807</v>
      </c>
      <c r="AF31" s="313">
        <v>889249</v>
      </c>
      <c r="AG31" s="313">
        <v>851662</v>
      </c>
      <c r="AH31" s="313">
        <v>876491</v>
      </c>
      <c r="AI31" s="321">
        <f t="shared" si="2"/>
        <v>1.7</v>
      </c>
      <c r="AJ31" s="321">
        <f t="shared" si="2"/>
        <v>5.9</v>
      </c>
      <c r="AK31" s="321">
        <f t="shared" si="2"/>
        <v>-4.2</v>
      </c>
      <c r="AL31" s="321">
        <f t="shared" si="2"/>
        <v>2.9</v>
      </c>
    </row>
    <row r="32" spans="1:38">
      <c r="A32" s="346">
        <v>216</v>
      </c>
      <c r="B32" s="345" t="s">
        <v>121</v>
      </c>
      <c r="C32" s="337">
        <v>425795</v>
      </c>
      <c r="D32" s="337">
        <v>496504</v>
      </c>
      <c r="E32" s="337">
        <v>480154</v>
      </c>
      <c r="F32" s="337">
        <v>498409</v>
      </c>
      <c r="G32" s="337">
        <v>493169</v>
      </c>
      <c r="H32" s="337">
        <v>517687</v>
      </c>
      <c r="I32" s="337">
        <v>503672</v>
      </c>
      <c r="J32" s="337">
        <v>515024</v>
      </c>
      <c r="K32" s="337">
        <v>466804</v>
      </c>
      <c r="L32" s="337">
        <v>480392</v>
      </c>
      <c r="M32" s="337">
        <v>514778</v>
      </c>
      <c r="N32" s="373">
        <v>520667</v>
      </c>
      <c r="O32" s="373">
        <v>537861</v>
      </c>
      <c r="P32" s="373">
        <v>516920</v>
      </c>
      <c r="Q32" s="373">
        <v>512942</v>
      </c>
      <c r="R32" s="373">
        <v>532279</v>
      </c>
      <c r="S32" s="313">
        <v>571778</v>
      </c>
      <c r="T32" s="313">
        <v>573382</v>
      </c>
      <c r="U32" s="313">
        <v>610372</v>
      </c>
      <c r="V32" s="313">
        <v>537983</v>
      </c>
      <c r="W32" s="313">
        <v>573706</v>
      </c>
      <c r="X32" s="313">
        <v>540153</v>
      </c>
      <c r="Y32" s="313">
        <v>590815</v>
      </c>
      <c r="Z32" s="313">
        <v>569639</v>
      </c>
      <c r="AA32" s="313">
        <v>515903</v>
      </c>
      <c r="AB32" s="313">
        <v>546135</v>
      </c>
      <c r="AC32" s="313">
        <v>499344</v>
      </c>
      <c r="AD32" s="313">
        <v>497907</v>
      </c>
      <c r="AE32" s="313">
        <v>483225</v>
      </c>
      <c r="AF32" s="313">
        <v>467487</v>
      </c>
      <c r="AG32" s="313">
        <v>444124</v>
      </c>
      <c r="AH32" s="313">
        <v>464250</v>
      </c>
      <c r="AI32" s="321">
        <f t="shared" si="2"/>
        <v>-2.9</v>
      </c>
      <c r="AJ32" s="321">
        <f t="shared" si="2"/>
        <v>-3.3</v>
      </c>
      <c r="AK32" s="321">
        <f t="shared" si="2"/>
        <v>-5</v>
      </c>
      <c r="AL32" s="321">
        <f t="shared" si="2"/>
        <v>4.5</v>
      </c>
    </row>
    <row r="33" spans="1:38">
      <c r="A33" s="346">
        <v>381</v>
      </c>
      <c r="B33" s="345" t="s">
        <v>122</v>
      </c>
      <c r="C33" s="337">
        <v>87100</v>
      </c>
      <c r="D33" s="337">
        <v>96558</v>
      </c>
      <c r="E33" s="337">
        <v>97523</v>
      </c>
      <c r="F33" s="337">
        <v>109980</v>
      </c>
      <c r="G33" s="337">
        <v>112560</v>
      </c>
      <c r="H33" s="337">
        <v>123390</v>
      </c>
      <c r="I33" s="337">
        <v>127054</v>
      </c>
      <c r="J33" s="337">
        <v>124905</v>
      </c>
      <c r="K33" s="337">
        <v>130564</v>
      </c>
      <c r="L33" s="337">
        <v>123677</v>
      </c>
      <c r="M33" s="337">
        <v>127298</v>
      </c>
      <c r="N33" s="373">
        <v>129024</v>
      </c>
      <c r="O33" s="373">
        <v>127266</v>
      </c>
      <c r="P33" s="373">
        <v>124171</v>
      </c>
      <c r="Q33" s="373">
        <v>131707</v>
      </c>
      <c r="R33" s="373">
        <v>128861</v>
      </c>
      <c r="S33" s="313">
        <v>144196</v>
      </c>
      <c r="T33" s="313">
        <v>144488</v>
      </c>
      <c r="U33" s="313">
        <v>136640</v>
      </c>
      <c r="V33" s="313">
        <v>117133</v>
      </c>
      <c r="W33" s="313">
        <v>128364</v>
      </c>
      <c r="X33" s="313">
        <v>141690</v>
      </c>
      <c r="Y33" s="313">
        <v>156777</v>
      </c>
      <c r="Z33" s="313">
        <v>155063</v>
      </c>
      <c r="AA33" s="313">
        <v>159874</v>
      </c>
      <c r="AB33" s="313">
        <v>176995</v>
      </c>
      <c r="AC33" s="313">
        <v>162964</v>
      </c>
      <c r="AD33" s="313">
        <v>167389</v>
      </c>
      <c r="AE33" s="313">
        <v>162336</v>
      </c>
      <c r="AF33" s="313">
        <v>146810</v>
      </c>
      <c r="AG33" s="313">
        <v>142302</v>
      </c>
      <c r="AH33" s="313">
        <v>150462</v>
      </c>
      <c r="AI33" s="321">
        <f t="shared" si="2"/>
        <v>-3</v>
      </c>
      <c r="AJ33" s="321">
        <f t="shared" si="2"/>
        <v>-9.6</v>
      </c>
      <c r="AK33" s="321">
        <f t="shared" si="2"/>
        <v>-3.1</v>
      </c>
      <c r="AL33" s="321">
        <f t="shared" si="2"/>
        <v>5.7</v>
      </c>
    </row>
    <row r="34" spans="1:38">
      <c r="A34" s="346">
        <v>382</v>
      </c>
      <c r="B34" s="345" t="s">
        <v>123</v>
      </c>
      <c r="C34" s="337">
        <v>133116</v>
      </c>
      <c r="D34" s="337">
        <v>138771</v>
      </c>
      <c r="E34" s="337">
        <v>145134</v>
      </c>
      <c r="F34" s="337">
        <v>132401</v>
      </c>
      <c r="G34" s="337">
        <v>142328</v>
      </c>
      <c r="H34" s="337">
        <v>162617</v>
      </c>
      <c r="I34" s="337">
        <v>156244</v>
      </c>
      <c r="J34" s="337">
        <v>152612</v>
      </c>
      <c r="K34" s="337">
        <v>148115</v>
      </c>
      <c r="L34" s="337">
        <v>134913</v>
      </c>
      <c r="M34" s="337">
        <v>130875</v>
      </c>
      <c r="N34" s="373">
        <v>131312</v>
      </c>
      <c r="O34" s="373">
        <v>128254</v>
      </c>
      <c r="P34" s="373">
        <v>124632</v>
      </c>
      <c r="Q34" s="373">
        <v>126765</v>
      </c>
      <c r="R34" s="373">
        <v>136200</v>
      </c>
      <c r="S34" s="313">
        <v>138290</v>
      </c>
      <c r="T34" s="313">
        <v>131674</v>
      </c>
      <c r="U34" s="313">
        <v>139107</v>
      </c>
      <c r="V34" s="313">
        <v>125152</v>
      </c>
      <c r="W34" s="313">
        <v>108264</v>
      </c>
      <c r="X34" s="313">
        <v>109699</v>
      </c>
      <c r="Y34" s="313">
        <v>129944</v>
      </c>
      <c r="Z34" s="313">
        <v>126620</v>
      </c>
      <c r="AA34" s="313">
        <v>145947</v>
      </c>
      <c r="AB34" s="313">
        <v>142726</v>
      </c>
      <c r="AC34" s="313">
        <v>139923</v>
      </c>
      <c r="AD34" s="313">
        <v>147307</v>
      </c>
      <c r="AE34" s="313">
        <v>156245</v>
      </c>
      <c r="AF34" s="313">
        <v>154485</v>
      </c>
      <c r="AG34" s="313">
        <v>152261</v>
      </c>
      <c r="AH34" s="313">
        <v>158010</v>
      </c>
      <c r="AI34" s="321">
        <f t="shared" si="2"/>
        <v>6.1</v>
      </c>
      <c r="AJ34" s="321">
        <f t="shared" si="2"/>
        <v>-1.1000000000000001</v>
      </c>
      <c r="AK34" s="321">
        <f t="shared" si="2"/>
        <v>-1.4</v>
      </c>
      <c r="AL34" s="321">
        <f t="shared" si="2"/>
        <v>3.8</v>
      </c>
    </row>
    <row r="35" spans="1:38">
      <c r="A35" s="343">
        <v>4</v>
      </c>
      <c r="B35" s="348" t="s">
        <v>124</v>
      </c>
      <c r="C35" s="337">
        <v>935624</v>
      </c>
      <c r="D35" s="337">
        <v>1000739</v>
      </c>
      <c r="E35" s="337">
        <v>1000435</v>
      </c>
      <c r="F35" s="337">
        <v>1064175</v>
      </c>
      <c r="G35" s="337">
        <v>1069024</v>
      </c>
      <c r="H35" s="337">
        <v>1118785</v>
      </c>
      <c r="I35" s="337">
        <v>1180292</v>
      </c>
      <c r="J35" s="337">
        <v>1168959</v>
      </c>
      <c r="K35" s="337">
        <v>1135522</v>
      </c>
      <c r="L35" s="337">
        <v>1151481</v>
      </c>
      <c r="M35" s="337">
        <v>1150549</v>
      </c>
      <c r="N35" s="373">
        <v>1212508</v>
      </c>
      <c r="O35" s="373">
        <v>1179008</v>
      </c>
      <c r="P35" s="373">
        <v>1173088</v>
      </c>
      <c r="Q35" s="373">
        <v>1185382</v>
      </c>
      <c r="R35" s="373">
        <v>1177893</v>
      </c>
      <c r="S35" s="313">
        <v>1209362</v>
      </c>
      <c r="T35" s="313">
        <v>1184418</v>
      </c>
      <c r="U35" s="313">
        <v>1163714</v>
      </c>
      <c r="V35" s="313">
        <v>1086735</v>
      </c>
      <c r="W35" s="313">
        <v>1104350</v>
      </c>
      <c r="X35" s="313">
        <v>1053005</v>
      </c>
      <c r="Y35" s="313">
        <v>1062215</v>
      </c>
      <c r="Z35" s="313">
        <v>1073848</v>
      </c>
      <c r="AA35" s="313">
        <v>1080608</v>
      </c>
      <c r="AB35" s="313">
        <v>1077963</v>
      </c>
      <c r="AC35" s="313">
        <v>1121178</v>
      </c>
      <c r="AD35" s="313">
        <v>1180207</v>
      </c>
      <c r="AE35" s="313">
        <v>1164044</v>
      </c>
      <c r="AF35" s="313">
        <v>1149305</v>
      </c>
      <c r="AG35" s="313">
        <v>1104182</v>
      </c>
      <c r="AH35" s="313">
        <v>1154317</v>
      </c>
      <c r="AI35" s="321">
        <f t="shared" si="2"/>
        <v>-1.4</v>
      </c>
      <c r="AJ35" s="321">
        <f t="shared" si="2"/>
        <v>-1.3</v>
      </c>
      <c r="AK35" s="321">
        <f t="shared" si="2"/>
        <v>-3.9</v>
      </c>
      <c r="AL35" s="321">
        <f t="shared" si="2"/>
        <v>4.5</v>
      </c>
    </row>
    <row r="36" spans="1:38">
      <c r="A36" s="343">
        <v>213</v>
      </c>
      <c r="B36" s="343" t="s">
        <v>234</v>
      </c>
      <c r="C36" s="337">
        <v>145886</v>
      </c>
      <c r="D36" s="337">
        <v>145240</v>
      </c>
      <c r="E36" s="337">
        <v>145215</v>
      </c>
      <c r="F36" s="337">
        <v>153541</v>
      </c>
      <c r="G36" s="337">
        <v>165012</v>
      </c>
      <c r="H36" s="337">
        <v>170277</v>
      </c>
      <c r="I36" s="337">
        <v>151504</v>
      </c>
      <c r="J36" s="337">
        <v>146524</v>
      </c>
      <c r="K36" s="337">
        <v>161014</v>
      </c>
      <c r="L36" s="337">
        <v>176014</v>
      </c>
      <c r="M36" s="337">
        <v>187205</v>
      </c>
      <c r="N36" s="373">
        <v>174835</v>
      </c>
      <c r="O36" s="373">
        <v>172424</v>
      </c>
      <c r="P36" s="373">
        <v>174722</v>
      </c>
      <c r="Q36" s="373">
        <v>166441</v>
      </c>
      <c r="R36" s="373">
        <v>159054</v>
      </c>
      <c r="S36" s="313">
        <v>163532</v>
      </c>
      <c r="T36" s="313">
        <v>164100</v>
      </c>
      <c r="U36" s="313">
        <v>154394</v>
      </c>
      <c r="V36" s="313">
        <v>145328</v>
      </c>
      <c r="W36" s="313">
        <v>146118</v>
      </c>
      <c r="X36" s="313">
        <v>124987</v>
      </c>
      <c r="Y36" s="313">
        <v>127027</v>
      </c>
      <c r="Z36" s="313">
        <v>133398</v>
      </c>
      <c r="AA36" s="313">
        <v>123238</v>
      </c>
      <c r="AB36" s="313">
        <v>130883</v>
      </c>
      <c r="AC36" s="313">
        <v>127873</v>
      </c>
      <c r="AD36" s="313">
        <v>127434</v>
      </c>
      <c r="AE36" s="313">
        <v>126383</v>
      </c>
      <c r="AF36" s="313">
        <v>131199</v>
      </c>
      <c r="AG36" s="313">
        <v>126348</v>
      </c>
      <c r="AH36" s="313">
        <v>130557</v>
      </c>
      <c r="AI36" s="321">
        <f t="shared" si="2"/>
        <v>-0.8</v>
      </c>
      <c r="AJ36" s="321">
        <f t="shared" si="2"/>
        <v>3.8</v>
      </c>
      <c r="AK36" s="321">
        <f t="shared" si="2"/>
        <v>-3.7</v>
      </c>
      <c r="AL36" s="321">
        <f t="shared" si="2"/>
        <v>3.3</v>
      </c>
    </row>
    <row r="37" spans="1:38">
      <c r="A37" s="343">
        <v>215</v>
      </c>
      <c r="B37" s="343" t="s">
        <v>235</v>
      </c>
      <c r="C37" s="337">
        <v>231941</v>
      </c>
      <c r="D37" s="337">
        <v>235496</v>
      </c>
      <c r="E37" s="337">
        <v>250791</v>
      </c>
      <c r="F37" s="337">
        <v>261849</v>
      </c>
      <c r="G37" s="337">
        <v>265938</v>
      </c>
      <c r="H37" s="337">
        <v>275577</v>
      </c>
      <c r="I37" s="337">
        <v>335619</v>
      </c>
      <c r="J37" s="337">
        <v>327069</v>
      </c>
      <c r="K37" s="337">
        <v>286708</v>
      </c>
      <c r="L37" s="337">
        <v>288003</v>
      </c>
      <c r="M37" s="337">
        <v>276283</v>
      </c>
      <c r="N37" s="373">
        <v>296367</v>
      </c>
      <c r="O37" s="373">
        <v>294592</v>
      </c>
      <c r="P37" s="373">
        <v>291287</v>
      </c>
      <c r="Q37" s="373">
        <v>289953</v>
      </c>
      <c r="R37" s="373">
        <v>288437</v>
      </c>
      <c r="S37" s="313">
        <v>285395</v>
      </c>
      <c r="T37" s="313">
        <v>285031</v>
      </c>
      <c r="U37" s="313">
        <v>277235</v>
      </c>
      <c r="V37" s="313">
        <v>261022</v>
      </c>
      <c r="W37" s="313">
        <v>263583</v>
      </c>
      <c r="X37" s="313">
        <v>251165</v>
      </c>
      <c r="Y37" s="313">
        <v>255342</v>
      </c>
      <c r="Z37" s="313">
        <v>267590</v>
      </c>
      <c r="AA37" s="313">
        <v>263037</v>
      </c>
      <c r="AB37" s="313">
        <v>276086</v>
      </c>
      <c r="AC37" s="313">
        <v>280480</v>
      </c>
      <c r="AD37" s="313">
        <v>289120</v>
      </c>
      <c r="AE37" s="313">
        <v>291643</v>
      </c>
      <c r="AF37" s="313">
        <v>289841</v>
      </c>
      <c r="AG37" s="313">
        <v>277874</v>
      </c>
      <c r="AH37" s="313">
        <v>287995</v>
      </c>
      <c r="AI37" s="321">
        <f t="shared" si="2"/>
        <v>0.9</v>
      </c>
      <c r="AJ37" s="321">
        <f t="shared" si="2"/>
        <v>-0.6</v>
      </c>
      <c r="AK37" s="321">
        <f t="shared" si="2"/>
        <v>-4.0999999999999996</v>
      </c>
      <c r="AL37" s="321">
        <f t="shared" si="2"/>
        <v>3.6</v>
      </c>
    </row>
    <row r="38" spans="1:38">
      <c r="A38" s="346">
        <v>218</v>
      </c>
      <c r="B38" s="345" t="s">
        <v>125</v>
      </c>
      <c r="C38" s="337">
        <v>170073</v>
      </c>
      <c r="D38" s="337">
        <v>192219</v>
      </c>
      <c r="E38" s="337">
        <v>180223</v>
      </c>
      <c r="F38" s="337">
        <v>189691</v>
      </c>
      <c r="G38" s="337">
        <v>193482</v>
      </c>
      <c r="H38" s="337">
        <v>205803</v>
      </c>
      <c r="I38" s="337">
        <v>203938</v>
      </c>
      <c r="J38" s="337">
        <v>208851</v>
      </c>
      <c r="K38" s="337">
        <v>206642</v>
      </c>
      <c r="L38" s="337">
        <v>208745</v>
      </c>
      <c r="M38" s="337">
        <v>204340</v>
      </c>
      <c r="N38" s="373">
        <v>213399</v>
      </c>
      <c r="O38" s="373">
        <v>215711</v>
      </c>
      <c r="P38" s="373">
        <v>212992</v>
      </c>
      <c r="Q38" s="373">
        <v>221598</v>
      </c>
      <c r="R38" s="373">
        <v>218051</v>
      </c>
      <c r="S38" s="313">
        <v>227150</v>
      </c>
      <c r="T38" s="313">
        <v>222828</v>
      </c>
      <c r="U38" s="313">
        <v>226620</v>
      </c>
      <c r="V38" s="313">
        <v>206439</v>
      </c>
      <c r="W38" s="313">
        <v>210746</v>
      </c>
      <c r="X38" s="313">
        <v>205604</v>
      </c>
      <c r="Y38" s="313">
        <v>197559</v>
      </c>
      <c r="Z38" s="313">
        <v>209140</v>
      </c>
      <c r="AA38" s="313">
        <v>217294</v>
      </c>
      <c r="AB38" s="313">
        <v>225262</v>
      </c>
      <c r="AC38" s="313">
        <v>219405</v>
      </c>
      <c r="AD38" s="313">
        <v>232527</v>
      </c>
      <c r="AE38" s="313">
        <v>232893</v>
      </c>
      <c r="AF38" s="313">
        <v>235241</v>
      </c>
      <c r="AG38" s="313">
        <v>218138</v>
      </c>
      <c r="AH38" s="313">
        <v>230671</v>
      </c>
      <c r="AI38" s="321">
        <f t="shared" si="2"/>
        <v>0.2</v>
      </c>
      <c r="AJ38" s="321">
        <f t="shared" si="2"/>
        <v>1</v>
      </c>
      <c r="AK38" s="321">
        <f t="shared" si="2"/>
        <v>-7.3</v>
      </c>
      <c r="AL38" s="321">
        <f t="shared" si="2"/>
        <v>5.7</v>
      </c>
    </row>
    <row r="39" spans="1:38">
      <c r="A39" s="346">
        <v>220</v>
      </c>
      <c r="B39" s="345" t="s">
        <v>126</v>
      </c>
      <c r="C39" s="337">
        <v>158944</v>
      </c>
      <c r="D39" s="337">
        <v>170743</v>
      </c>
      <c r="E39" s="337">
        <v>173625</v>
      </c>
      <c r="F39" s="337">
        <v>181520</v>
      </c>
      <c r="G39" s="337">
        <v>182048</v>
      </c>
      <c r="H39" s="337">
        <v>183014</v>
      </c>
      <c r="I39" s="337">
        <v>200179</v>
      </c>
      <c r="J39" s="337">
        <v>195792</v>
      </c>
      <c r="K39" s="337">
        <v>189769</v>
      </c>
      <c r="L39" s="337">
        <v>183302</v>
      </c>
      <c r="M39" s="337">
        <v>183093</v>
      </c>
      <c r="N39" s="373">
        <v>197564</v>
      </c>
      <c r="O39" s="373">
        <v>193034</v>
      </c>
      <c r="P39" s="373">
        <v>191571</v>
      </c>
      <c r="Q39" s="373">
        <v>198068</v>
      </c>
      <c r="R39" s="373">
        <v>197808</v>
      </c>
      <c r="S39" s="313">
        <v>199222</v>
      </c>
      <c r="T39" s="313">
        <v>199043</v>
      </c>
      <c r="U39" s="313">
        <v>195360</v>
      </c>
      <c r="V39" s="313">
        <v>187100</v>
      </c>
      <c r="W39" s="313">
        <v>183864</v>
      </c>
      <c r="X39" s="313">
        <v>182242</v>
      </c>
      <c r="Y39" s="313">
        <v>192377</v>
      </c>
      <c r="Z39" s="313">
        <v>188766</v>
      </c>
      <c r="AA39" s="313">
        <v>181595</v>
      </c>
      <c r="AB39" s="313">
        <v>177000</v>
      </c>
      <c r="AC39" s="313">
        <v>192175</v>
      </c>
      <c r="AD39" s="313">
        <v>211689</v>
      </c>
      <c r="AE39" s="313">
        <v>218228</v>
      </c>
      <c r="AF39" s="313">
        <v>214634</v>
      </c>
      <c r="AG39" s="313">
        <v>204872</v>
      </c>
      <c r="AH39" s="313">
        <v>212364</v>
      </c>
      <c r="AI39" s="321">
        <f t="shared" si="2"/>
        <v>3.1</v>
      </c>
      <c r="AJ39" s="321">
        <f t="shared" si="2"/>
        <v>-1.6</v>
      </c>
      <c r="AK39" s="321">
        <f t="shared" si="2"/>
        <v>-4.5</v>
      </c>
      <c r="AL39" s="321">
        <f t="shared" si="2"/>
        <v>3.7</v>
      </c>
    </row>
    <row r="40" spans="1:38">
      <c r="A40" s="346">
        <v>228</v>
      </c>
      <c r="B40" s="345" t="s">
        <v>236</v>
      </c>
      <c r="C40" s="337">
        <v>178170</v>
      </c>
      <c r="D40" s="337">
        <v>198596</v>
      </c>
      <c r="E40" s="337">
        <v>188996</v>
      </c>
      <c r="F40" s="337">
        <v>212755</v>
      </c>
      <c r="G40" s="337">
        <v>197503</v>
      </c>
      <c r="H40" s="337">
        <v>216283</v>
      </c>
      <c r="I40" s="337">
        <v>220107</v>
      </c>
      <c r="J40" s="337">
        <v>221678</v>
      </c>
      <c r="K40" s="337">
        <v>223368</v>
      </c>
      <c r="L40" s="337">
        <v>230177</v>
      </c>
      <c r="M40" s="337">
        <v>233799</v>
      </c>
      <c r="N40" s="373">
        <v>260617</v>
      </c>
      <c r="O40" s="373">
        <v>234471</v>
      </c>
      <c r="P40" s="373">
        <v>233853</v>
      </c>
      <c r="Q40" s="373">
        <v>241595</v>
      </c>
      <c r="R40" s="373">
        <v>247382</v>
      </c>
      <c r="S40" s="313">
        <v>266704</v>
      </c>
      <c r="T40" s="313">
        <v>247176</v>
      </c>
      <c r="U40" s="313">
        <v>246104</v>
      </c>
      <c r="V40" s="313">
        <v>231472</v>
      </c>
      <c r="W40" s="313">
        <v>243010</v>
      </c>
      <c r="X40" s="313">
        <v>228947</v>
      </c>
      <c r="Y40" s="313">
        <v>230169</v>
      </c>
      <c r="Z40" s="313">
        <v>217525</v>
      </c>
      <c r="AA40" s="313">
        <v>237156</v>
      </c>
      <c r="AB40" s="313">
        <v>209440</v>
      </c>
      <c r="AC40" s="313">
        <v>240936</v>
      </c>
      <c r="AD40" s="313">
        <v>258003</v>
      </c>
      <c r="AE40" s="313">
        <v>235324</v>
      </c>
      <c r="AF40" s="313">
        <v>220533</v>
      </c>
      <c r="AG40" s="313">
        <v>217320</v>
      </c>
      <c r="AH40" s="313">
        <v>231716</v>
      </c>
      <c r="AI40" s="321">
        <f t="shared" si="2"/>
        <v>-8.8000000000000007</v>
      </c>
      <c r="AJ40" s="321">
        <f t="shared" si="2"/>
        <v>-6.3</v>
      </c>
      <c r="AK40" s="321">
        <f t="shared" si="2"/>
        <v>-1.5</v>
      </c>
      <c r="AL40" s="321">
        <f t="shared" si="2"/>
        <v>6.6</v>
      </c>
    </row>
    <row r="41" spans="1:38">
      <c r="A41" s="346">
        <v>365</v>
      </c>
      <c r="B41" s="345" t="s">
        <v>237</v>
      </c>
      <c r="C41" s="337">
        <v>50610</v>
      </c>
      <c r="D41" s="337">
        <v>58445</v>
      </c>
      <c r="E41" s="337">
        <v>61585</v>
      </c>
      <c r="F41" s="337">
        <v>64819</v>
      </c>
      <c r="G41" s="337">
        <v>65041</v>
      </c>
      <c r="H41" s="337">
        <v>67831</v>
      </c>
      <c r="I41" s="337">
        <v>68945</v>
      </c>
      <c r="J41" s="337">
        <v>69045</v>
      </c>
      <c r="K41" s="337">
        <v>68021</v>
      </c>
      <c r="L41" s="337">
        <v>65240</v>
      </c>
      <c r="M41" s="337">
        <v>65829</v>
      </c>
      <c r="N41" s="373">
        <v>69726</v>
      </c>
      <c r="O41" s="373">
        <v>68776</v>
      </c>
      <c r="P41" s="373">
        <v>68663</v>
      </c>
      <c r="Q41" s="373">
        <v>67727</v>
      </c>
      <c r="R41" s="373">
        <v>67161</v>
      </c>
      <c r="S41" s="313">
        <v>67359</v>
      </c>
      <c r="T41" s="313">
        <v>66240</v>
      </c>
      <c r="U41" s="313">
        <v>64001</v>
      </c>
      <c r="V41" s="313">
        <v>55374</v>
      </c>
      <c r="W41" s="313">
        <v>57029</v>
      </c>
      <c r="X41" s="313">
        <v>60060</v>
      </c>
      <c r="Y41" s="313">
        <v>59741</v>
      </c>
      <c r="Z41" s="313">
        <v>57429</v>
      </c>
      <c r="AA41" s="313">
        <v>58288</v>
      </c>
      <c r="AB41" s="313">
        <v>59292</v>
      </c>
      <c r="AC41" s="313">
        <v>60309</v>
      </c>
      <c r="AD41" s="313">
        <v>61434</v>
      </c>
      <c r="AE41" s="313">
        <v>59573</v>
      </c>
      <c r="AF41" s="313">
        <v>57857</v>
      </c>
      <c r="AG41" s="313">
        <v>59630</v>
      </c>
      <c r="AH41" s="313">
        <v>61014</v>
      </c>
      <c r="AI41" s="321">
        <f t="shared" si="2"/>
        <v>-3</v>
      </c>
      <c r="AJ41" s="321">
        <f t="shared" si="2"/>
        <v>-2.9</v>
      </c>
      <c r="AK41" s="321">
        <f t="shared" si="2"/>
        <v>3.1</v>
      </c>
      <c r="AL41" s="321">
        <f t="shared" si="2"/>
        <v>2.2999999999999998</v>
      </c>
    </row>
    <row r="42" spans="1:38">
      <c r="A42" s="343">
        <v>5</v>
      </c>
      <c r="B42" s="348" t="s">
        <v>127</v>
      </c>
      <c r="C42" s="337">
        <v>2374944</v>
      </c>
      <c r="D42" s="337">
        <v>2532979</v>
      </c>
      <c r="E42" s="337">
        <v>2625167</v>
      </c>
      <c r="F42" s="337">
        <v>2626243</v>
      </c>
      <c r="G42" s="337">
        <v>2571499</v>
      </c>
      <c r="H42" s="337">
        <v>2636915</v>
      </c>
      <c r="I42" s="337">
        <v>2733950</v>
      </c>
      <c r="J42" s="337">
        <v>2713136</v>
      </c>
      <c r="K42" s="337">
        <v>2602948</v>
      </c>
      <c r="L42" s="337">
        <v>2482219</v>
      </c>
      <c r="M42" s="337">
        <v>2490309</v>
      </c>
      <c r="N42" s="373">
        <v>2476248</v>
      </c>
      <c r="O42" s="373">
        <v>2488978</v>
      </c>
      <c r="P42" s="373">
        <v>2486176</v>
      </c>
      <c r="Q42" s="373">
        <v>2540771</v>
      </c>
      <c r="R42" s="373">
        <v>2561104</v>
      </c>
      <c r="S42" s="313">
        <v>2601661</v>
      </c>
      <c r="T42" s="313">
        <v>2569687</v>
      </c>
      <c r="U42" s="313">
        <v>2637363</v>
      </c>
      <c r="V42" s="313">
        <v>2296376</v>
      </c>
      <c r="W42" s="313">
        <v>2445821</v>
      </c>
      <c r="X42" s="313">
        <v>2396254</v>
      </c>
      <c r="Y42" s="313">
        <v>2378171</v>
      </c>
      <c r="Z42" s="313">
        <v>2474039</v>
      </c>
      <c r="AA42" s="313">
        <v>2536883</v>
      </c>
      <c r="AB42" s="313">
        <v>2574274</v>
      </c>
      <c r="AC42" s="313">
        <v>2610836</v>
      </c>
      <c r="AD42" s="313">
        <v>2629053</v>
      </c>
      <c r="AE42" s="313">
        <v>2623483</v>
      </c>
      <c r="AF42" s="313">
        <v>2451212</v>
      </c>
      <c r="AG42" s="313">
        <v>2403169</v>
      </c>
      <c r="AH42" s="313">
        <v>2520806</v>
      </c>
      <c r="AI42" s="321">
        <f t="shared" si="2"/>
        <v>-0.2</v>
      </c>
      <c r="AJ42" s="321">
        <f t="shared" si="2"/>
        <v>-6.6</v>
      </c>
      <c r="AK42" s="321">
        <f t="shared" si="2"/>
        <v>-2</v>
      </c>
      <c r="AL42" s="321">
        <f t="shared" si="2"/>
        <v>4.9000000000000004</v>
      </c>
    </row>
    <row r="43" spans="1:38">
      <c r="A43" s="343">
        <v>201</v>
      </c>
      <c r="B43" s="343" t="s">
        <v>238</v>
      </c>
      <c r="C43" s="337">
        <v>2200151</v>
      </c>
      <c r="D43" s="337">
        <v>2357572</v>
      </c>
      <c r="E43" s="337">
        <v>2442276</v>
      </c>
      <c r="F43" s="337">
        <v>2432534</v>
      </c>
      <c r="G43" s="337">
        <v>2381390</v>
      </c>
      <c r="H43" s="337">
        <v>2428577</v>
      </c>
      <c r="I43" s="337">
        <v>2519569</v>
      </c>
      <c r="J43" s="337">
        <v>2500257</v>
      </c>
      <c r="K43" s="337">
        <v>2391035</v>
      </c>
      <c r="L43" s="337">
        <v>2280901</v>
      </c>
      <c r="M43" s="337">
        <v>2283715</v>
      </c>
      <c r="N43" s="373">
        <v>2255227</v>
      </c>
      <c r="O43" s="373">
        <v>2267772</v>
      </c>
      <c r="P43" s="373">
        <v>2259363</v>
      </c>
      <c r="Q43" s="373">
        <v>2305346</v>
      </c>
      <c r="R43" s="373">
        <v>2336111</v>
      </c>
      <c r="S43" s="313">
        <v>2376427</v>
      </c>
      <c r="T43" s="313">
        <v>2349349</v>
      </c>
      <c r="U43" s="313">
        <v>2421225</v>
      </c>
      <c r="V43" s="313">
        <v>2101379</v>
      </c>
      <c r="W43" s="313">
        <v>2238499</v>
      </c>
      <c r="X43" s="313">
        <v>2192627</v>
      </c>
      <c r="Y43" s="313">
        <v>2176761</v>
      </c>
      <c r="Z43" s="313">
        <v>2263384</v>
      </c>
      <c r="AA43" s="313">
        <v>2326499</v>
      </c>
      <c r="AB43" s="313">
        <v>2368352</v>
      </c>
      <c r="AC43" s="313">
        <v>2388757</v>
      </c>
      <c r="AD43" s="313">
        <v>2398808</v>
      </c>
      <c r="AE43" s="313">
        <v>2389189</v>
      </c>
      <c r="AF43" s="313">
        <v>2239364</v>
      </c>
      <c r="AG43" s="313">
        <v>2196515</v>
      </c>
      <c r="AH43" s="313">
        <v>2303320</v>
      </c>
      <c r="AI43" s="321">
        <f t="shared" si="2"/>
        <v>-0.4</v>
      </c>
      <c r="AJ43" s="321">
        <f t="shared" si="2"/>
        <v>-6.3</v>
      </c>
      <c r="AK43" s="321">
        <f t="shared" si="2"/>
        <v>-1.9</v>
      </c>
      <c r="AL43" s="321">
        <f t="shared" si="2"/>
        <v>4.9000000000000004</v>
      </c>
    </row>
    <row r="44" spans="1:38">
      <c r="A44" s="346">
        <v>442</v>
      </c>
      <c r="B44" s="345" t="s">
        <v>128</v>
      </c>
      <c r="C44" s="337">
        <v>32159</v>
      </c>
      <c r="D44" s="337">
        <v>33981</v>
      </c>
      <c r="E44" s="337">
        <v>32859</v>
      </c>
      <c r="F44" s="337">
        <v>33421</v>
      </c>
      <c r="G44" s="337">
        <v>36623</v>
      </c>
      <c r="H44" s="337">
        <v>37393</v>
      </c>
      <c r="I44" s="337">
        <v>39354</v>
      </c>
      <c r="J44" s="337">
        <v>38419</v>
      </c>
      <c r="K44" s="337">
        <v>39913</v>
      </c>
      <c r="L44" s="337">
        <v>37094</v>
      </c>
      <c r="M44" s="337">
        <v>37393</v>
      </c>
      <c r="N44" s="373">
        <v>37749</v>
      </c>
      <c r="O44" s="373">
        <v>38215</v>
      </c>
      <c r="P44" s="373">
        <v>39245</v>
      </c>
      <c r="Q44" s="373">
        <v>42687</v>
      </c>
      <c r="R44" s="373">
        <v>42671</v>
      </c>
      <c r="S44" s="313">
        <v>43112</v>
      </c>
      <c r="T44" s="313">
        <v>40452</v>
      </c>
      <c r="U44" s="313">
        <v>38399</v>
      </c>
      <c r="V44" s="313">
        <v>33313</v>
      </c>
      <c r="W44" s="313">
        <v>31466</v>
      </c>
      <c r="X44" s="313">
        <v>29396</v>
      </c>
      <c r="Y44" s="313">
        <v>31967</v>
      </c>
      <c r="Z44" s="313">
        <v>31968</v>
      </c>
      <c r="AA44" s="313">
        <v>30936</v>
      </c>
      <c r="AB44" s="313">
        <v>29465</v>
      </c>
      <c r="AC44" s="313">
        <v>32000</v>
      </c>
      <c r="AD44" s="313">
        <v>32079</v>
      </c>
      <c r="AE44" s="313">
        <v>32793</v>
      </c>
      <c r="AF44" s="313">
        <v>33664</v>
      </c>
      <c r="AG44" s="313">
        <v>33852</v>
      </c>
      <c r="AH44" s="313">
        <v>34199</v>
      </c>
      <c r="AI44" s="321">
        <f t="shared" si="2"/>
        <v>2.2000000000000002</v>
      </c>
      <c r="AJ44" s="321">
        <f t="shared" si="2"/>
        <v>2.7</v>
      </c>
      <c r="AK44" s="321">
        <f t="shared" si="2"/>
        <v>0.6</v>
      </c>
      <c r="AL44" s="321">
        <f t="shared" si="2"/>
        <v>1</v>
      </c>
    </row>
    <row r="45" spans="1:38">
      <c r="A45" s="346">
        <v>443</v>
      </c>
      <c r="B45" s="345" t="s">
        <v>129</v>
      </c>
      <c r="C45" s="337">
        <v>112490</v>
      </c>
      <c r="D45" s="337">
        <v>110571</v>
      </c>
      <c r="E45" s="337">
        <v>115837</v>
      </c>
      <c r="F45" s="337">
        <v>121814</v>
      </c>
      <c r="G45" s="337">
        <v>118420</v>
      </c>
      <c r="H45" s="337">
        <v>134243</v>
      </c>
      <c r="I45" s="337">
        <v>139869</v>
      </c>
      <c r="J45" s="337">
        <v>136826</v>
      </c>
      <c r="K45" s="337">
        <v>134585</v>
      </c>
      <c r="L45" s="337">
        <v>127323</v>
      </c>
      <c r="M45" s="337">
        <v>130972</v>
      </c>
      <c r="N45" s="373">
        <v>145781</v>
      </c>
      <c r="O45" s="373">
        <v>147109</v>
      </c>
      <c r="P45" s="373">
        <v>152090</v>
      </c>
      <c r="Q45" s="373">
        <v>157347</v>
      </c>
      <c r="R45" s="373">
        <v>146382</v>
      </c>
      <c r="S45" s="313">
        <v>146489</v>
      </c>
      <c r="T45" s="313">
        <v>146000</v>
      </c>
      <c r="U45" s="313">
        <v>144594</v>
      </c>
      <c r="V45" s="313">
        <v>129489</v>
      </c>
      <c r="W45" s="313">
        <v>145359</v>
      </c>
      <c r="X45" s="313">
        <v>144870</v>
      </c>
      <c r="Y45" s="313">
        <v>141643</v>
      </c>
      <c r="Z45" s="313">
        <v>149786</v>
      </c>
      <c r="AA45" s="313">
        <v>149836</v>
      </c>
      <c r="AB45" s="313">
        <v>143939</v>
      </c>
      <c r="AC45" s="313">
        <v>157745</v>
      </c>
      <c r="AD45" s="313">
        <v>164606</v>
      </c>
      <c r="AE45" s="313">
        <v>167609</v>
      </c>
      <c r="AF45" s="313">
        <v>144049</v>
      </c>
      <c r="AG45" s="313">
        <v>137216</v>
      </c>
      <c r="AH45" s="313">
        <v>147016</v>
      </c>
      <c r="AI45" s="321">
        <f t="shared" si="2"/>
        <v>1.8</v>
      </c>
      <c r="AJ45" s="321">
        <f t="shared" si="2"/>
        <v>-14.1</v>
      </c>
      <c r="AK45" s="321">
        <f t="shared" si="2"/>
        <v>-4.7</v>
      </c>
      <c r="AL45" s="321">
        <f t="shared" si="2"/>
        <v>7.1</v>
      </c>
    </row>
    <row r="46" spans="1:38">
      <c r="A46" s="346">
        <v>446</v>
      </c>
      <c r="B46" s="345" t="s">
        <v>239</v>
      </c>
      <c r="C46" s="337">
        <v>30144</v>
      </c>
      <c r="D46" s="337">
        <v>30855</v>
      </c>
      <c r="E46" s="337">
        <v>34195</v>
      </c>
      <c r="F46" s="337">
        <v>38474</v>
      </c>
      <c r="G46" s="337">
        <v>35066</v>
      </c>
      <c r="H46" s="337">
        <v>36702</v>
      </c>
      <c r="I46" s="337">
        <v>35158</v>
      </c>
      <c r="J46" s="337">
        <v>37634</v>
      </c>
      <c r="K46" s="337">
        <v>37415</v>
      </c>
      <c r="L46" s="337">
        <v>36901</v>
      </c>
      <c r="M46" s="337">
        <v>38229</v>
      </c>
      <c r="N46" s="373">
        <v>37491</v>
      </c>
      <c r="O46" s="373">
        <v>35882</v>
      </c>
      <c r="P46" s="373">
        <v>35478</v>
      </c>
      <c r="Q46" s="373">
        <v>35391</v>
      </c>
      <c r="R46" s="373">
        <v>35940</v>
      </c>
      <c r="S46" s="313">
        <v>35633</v>
      </c>
      <c r="T46" s="313">
        <v>33886</v>
      </c>
      <c r="U46" s="313">
        <v>33145</v>
      </c>
      <c r="V46" s="313">
        <v>32195</v>
      </c>
      <c r="W46" s="313">
        <v>30497</v>
      </c>
      <c r="X46" s="313">
        <v>29361</v>
      </c>
      <c r="Y46" s="313">
        <v>27800</v>
      </c>
      <c r="Z46" s="313">
        <v>28901</v>
      </c>
      <c r="AA46" s="313">
        <v>29612</v>
      </c>
      <c r="AB46" s="313">
        <v>32518</v>
      </c>
      <c r="AC46" s="313">
        <v>32334</v>
      </c>
      <c r="AD46" s="313">
        <v>33560</v>
      </c>
      <c r="AE46" s="313">
        <v>33892</v>
      </c>
      <c r="AF46" s="313">
        <v>34135</v>
      </c>
      <c r="AG46" s="313">
        <v>35586</v>
      </c>
      <c r="AH46" s="313">
        <v>36271</v>
      </c>
      <c r="AI46" s="321">
        <f t="shared" si="2"/>
        <v>1</v>
      </c>
      <c r="AJ46" s="321">
        <f t="shared" si="2"/>
        <v>0.7</v>
      </c>
      <c r="AK46" s="321">
        <f t="shared" si="2"/>
        <v>4.3</v>
      </c>
      <c r="AL46" s="321">
        <f t="shared" si="2"/>
        <v>1.9</v>
      </c>
    </row>
    <row r="47" spans="1:38">
      <c r="A47" s="343">
        <v>6</v>
      </c>
      <c r="B47" s="348" t="s">
        <v>130</v>
      </c>
      <c r="C47" s="337">
        <v>841062</v>
      </c>
      <c r="D47" s="337">
        <v>924502</v>
      </c>
      <c r="E47" s="337">
        <v>920204</v>
      </c>
      <c r="F47" s="337">
        <v>987501</v>
      </c>
      <c r="G47" s="337">
        <v>1003328</v>
      </c>
      <c r="H47" s="337">
        <v>1069716</v>
      </c>
      <c r="I47" s="337">
        <v>1091352</v>
      </c>
      <c r="J47" s="337">
        <v>1076205</v>
      </c>
      <c r="K47" s="337">
        <v>1056198</v>
      </c>
      <c r="L47" s="337">
        <v>1076206</v>
      </c>
      <c r="M47" s="337">
        <v>1064573</v>
      </c>
      <c r="N47" s="373">
        <v>1102427</v>
      </c>
      <c r="O47" s="373">
        <v>1090223</v>
      </c>
      <c r="P47" s="373">
        <v>1049339</v>
      </c>
      <c r="Q47" s="373">
        <v>1035054</v>
      </c>
      <c r="R47" s="373">
        <v>1001075</v>
      </c>
      <c r="S47" s="313">
        <v>1006044</v>
      </c>
      <c r="T47" s="313">
        <v>990384</v>
      </c>
      <c r="U47" s="313">
        <v>949452</v>
      </c>
      <c r="V47" s="313">
        <v>894402</v>
      </c>
      <c r="W47" s="313">
        <v>925760</v>
      </c>
      <c r="X47" s="313">
        <v>919343</v>
      </c>
      <c r="Y47" s="313">
        <v>940343</v>
      </c>
      <c r="Z47" s="313">
        <v>918670</v>
      </c>
      <c r="AA47" s="313">
        <v>955492</v>
      </c>
      <c r="AB47" s="313">
        <v>979704</v>
      </c>
      <c r="AC47" s="313">
        <v>986509</v>
      </c>
      <c r="AD47" s="313">
        <v>1030142</v>
      </c>
      <c r="AE47" s="313">
        <v>1046515</v>
      </c>
      <c r="AF47" s="313">
        <v>1023616</v>
      </c>
      <c r="AG47" s="313">
        <v>981778</v>
      </c>
      <c r="AH47" s="313">
        <v>1022321</v>
      </c>
      <c r="AI47" s="321">
        <f t="shared" si="2"/>
        <v>1.6</v>
      </c>
      <c r="AJ47" s="321">
        <f t="shared" si="2"/>
        <v>-2.2000000000000002</v>
      </c>
      <c r="AK47" s="321">
        <f t="shared" si="2"/>
        <v>-4.0999999999999996</v>
      </c>
      <c r="AL47" s="321">
        <f t="shared" si="2"/>
        <v>4.0999999999999996</v>
      </c>
    </row>
    <row r="48" spans="1:38">
      <c r="A48" s="346">
        <v>208</v>
      </c>
      <c r="B48" s="345" t="s">
        <v>131</v>
      </c>
      <c r="C48" s="337">
        <v>123502</v>
      </c>
      <c r="D48" s="337">
        <v>129004</v>
      </c>
      <c r="E48" s="337">
        <v>129729</v>
      </c>
      <c r="F48" s="337">
        <v>145566</v>
      </c>
      <c r="G48" s="337">
        <v>150973</v>
      </c>
      <c r="H48" s="337">
        <v>162288</v>
      </c>
      <c r="I48" s="337">
        <v>165363</v>
      </c>
      <c r="J48" s="337">
        <v>154403</v>
      </c>
      <c r="K48" s="337">
        <v>150187</v>
      </c>
      <c r="L48" s="337">
        <v>187404</v>
      </c>
      <c r="M48" s="337">
        <v>158053</v>
      </c>
      <c r="N48" s="373">
        <v>146960</v>
      </c>
      <c r="O48" s="373">
        <v>119487</v>
      </c>
      <c r="P48" s="373">
        <v>109171</v>
      </c>
      <c r="Q48" s="373">
        <v>112811</v>
      </c>
      <c r="R48" s="373">
        <v>129330</v>
      </c>
      <c r="S48" s="313">
        <v>136901</v>
      </c>
      <c r="T48" s="313">
        <v>134893</v>
      </c>
      <c r="U48" s="313">
        <v>130771</v>
      </c>
      <c r="V48" s="313">
        <v>125546</v>
      </c>
      <c r="W48" s="313">
        <v>122743</v>
      </c>
      <c r="X48" s="313">
        <v>111099</v>
      </c>
      <c r="Y48" s="313">
        <v>113933</v>
      </c>
      <c r="Z48" s="313">
        <v>114914</v>
      </c>
      <c r="AA48" s="313">
        <v>137763</v>
      </c>
      <c r="AB48" s="313">
        <v>179842</v>
      </c>
      <c r="AC48" s="313">
        <v>140421</v>
      </c>
      <c r="AD48" s="313">
        <v>145522</v>
      </c>
      <c r="AE48" s="313">
        <v>170999</v>
      </c>
      <c r="AF48" s="313">
        <v>155923</v>
      </c>
      <c r="AG48" s="313">
        <v>148443</v>
      </c>
      <c r="AH48" s="313">
        <v>155310</v>
      </c>
      <c r="AI48" s="321">
        <f t="shared" si="2"/>
        <v>17.5</v>
      </c>
      <c r="AJ48" s="321">
        <f t="shared" si="2"/>
        <v>-8.8000000000000007</v>
      </c>
      <c r="AK48" s="321">
        <f t="shared" si="2"/>
        <v>-4.8</v>
      </c>
      <c r="AL48" s="321">
        <f t="shared" si="2"/>
        <v>4.5999999999999996</v>
      </c>
    </row>
    <row r="49" spans="1:38">
      <c r="A49" s="346">
        <v>212</v>
      </c>
      <c r="B49" s="345" t="s">
        <v>132</v>
      </c>
      <c r="C49" s="337">
        <v>169189</v>
      </c>
      <c r="D49" s="337">
        <v>185876</v>
      </c>
      <c r="E49" s="337">
        <v>187920</v>
      </c>
      <c r="F49" s="337">
        <v>191383</v>
      </c>
      <c r="G49" s="337">
        <v>192841</v>
      </c>
      <c r="H49" s="337">
        <v>218497</v>
      </c>
      <c r="I49" s="337">
        <v>221688</v>
      </c>
      <c r="J49" s="337">
        <v>216867</v>
      </c>
      <c r="K49" s="337">
        <v>212720</v>
      </c>
      <c r="L49" s="337">
        <v>210885</v>
      </c>
      <c r="M49" s="337">
        <v>224209</v>
      </c>
      <c r="N49" s="373">
        <v>210492</v>
      </c>
      <c r="O49" s="373">
        <v>214532</v>
      </c>
      <c r="P49" s="373">
        <v>212264</v>
      </c>
      <c r="Q49" s="373">
        <v>213674</v>
      </c>
      <c r="R49" s="373">
        <v>206760</v>
      </c>
      <c r="S49" s="313">
        <v>200811</v>
      </c>
      <c r="T49" s="313">
        <v>191423</v>
      </c>
      <c r="U49" s="313">
        <v>183894</v>
      </c>
      <c r="V49" s="313">
        <v>186251</v>
      </c>
      <c r="W49" s="313">
        <v>200656</v>
      </c>
      <c r="X49" s="313">
        <v>203034</v>
      </c>
      <c r="Y49" s="313">
        <v>212404</v>
      </c>
      <c r="Z49" s="313">
        <v>213087</v>
      </c>
      <c r="AA49" s="313">
        <v>213500</v>
      </c>
      <c r="AB49" s="313">
        <v>224749</v>
      </c>
      <c r="AC49" s="313">
        <v>238910</v>
      </c>
      <c r="AD49" s="313">
        <v>251548</v>
      </c>
      <c r="AE49" s="313">
        <v>246433</v>
      </c>
      <c r="AF49" s="313">
        <v>234350</v>
      </c>
      <c r="AG49" s="313">
        <v>227312</v>
      </c>
      <c r="AH49" s="313">
        <v>235351</v>
      </c>
      <c r="AI49" s="321">
        <f t="shared" si="2"/>
        <v>-2</v>
      </c>
      <c r="AJ49" s="321">
        <f t="shared" si="2"/>
        <v>-4.9000000000000004</v>
      </c>
      <c r="AK49" s="321">
        <f t="shared" si="2"/>
        <v>-3</v>
      </c>
      <c r="AL49" s="321">
        <f t="shared" si="2"/>
        <v>3.5</v>
      </c>
    </row>
    <row r="50" spans="1:38">
      <c r="A50" s="346">
        <v>227</v>
      </c>
      <c r="B50" s="345" t="s">
        <v>240</v>
      </c>
      <c r="C50" s="337">
        <v>115172</v>
      </c>
      <c r="D50" s="337">
        <v>126453</v>
      </c>
      <c r="E50" s="337">
        <v>130705</v>
      </c>
      <c r="F50" s="337">
        <v>137036</v>
      </c>
      <c r="G50" s="337">
        <v>140088</v>
      </c>
      <c r="H50" s="337">
        <v>148395</v>
      </c>
      <c r="I50" s="337">
        <v>148065</v>
      </c>
      <c r="J50" s="337">
        <v>147174</v>
      </c>
      <c r="K50" s="337">
        <v>139506</v>
      </c>
      <c r="L50" s="337">
        <v>132842</v>
      </c>
      <c r="M50" s="337">
        <v>142324</v>
      </c>
      <c r="N50" s="373">
        <v>143405</v>
      </c>
      <c r="O50" s="373">
        <v>144775</v>
      </c>
      <c r="P50" s="373">
        <v>138447</v>
      </c>
      <c r="Q50" s="373">
        <v>136162</v>
      </c>
      <c r="R50" s="373">
        <v>131981</v>
      </c>
      <c r="S50" s="313">
        <v>129972</v>
      </c>
      <c r="T50" s="313">
        <v>128632</v>
      </c>
      <c r="U50" s="313">
        <v>120253</v>
      </c>
      <c r="V50" s="313">
        <v>114718</v>
      </c>
      <c r="W50" s="313">
        <v>112134</v>
      </c>
      <c r="X50" s="313">
        <v>108781</v>
      </c>
      <c r="Y50" s="313">
        <v>112700</v>
      </c>
      <c r="Z50" s="313">
        <v>112143</v>
      </c>
      <c r="AA50" s="313">
        <v>111994</v>
      </c>
      <c r="AB50" s="313">
        <v>112136</v>
      </c>
      <c r="AC50" s="313">
        <v>112093</v>
      </c>
      <c r="AD50" s="313">
        <v>111463</v>
      </c>
      <c r="AE50" s="313">
        <v>114020</v>
      </c>
      <c r="AF50" s="313">
        <v>117728</v>
      </c>
      <c r="AG50" s="313">
        <v>113598</v>
      </c>
      <c r="AH50" s="313">
        <v>116804</v>
      </c>
      <c r="AI50" s="321">
        <f t="shared" si="2"/>
        <v>2.2999999999999998</v>
      </c>
      <c r="AJ50" s="321">
        <f t="shared" si="2"/>
        <v>3.3</v>
      </c>
      <c r="AK50" s="321">
        <f t="shared" si="2"/>
        <v>-3.5</v>
      </c>
      <c r="AL50" s="321">
        <f t="shared" si="2"/>
        <v>2.8</v>
      </c>
    </row>
    <row r="51" spans="1:38">
      <c r="A51" s="346">
        <v>229</v>
      </c>
      <c r="B51" s="345" t="s">
        <v>241</v>
      </c>
      <c r="C51" s="337">
        <v>245038</v>
      </c>
      <c r="D51" s="337">
        <v>260121</v>
      </c>
      <c r="E51" s="337">
        <v>275889</v>
      </c>
      <c r="F51" s="337">
        <v>294134</v>
      </c>
      <c r="G51" s="337">
        <v>293129</v>
      </c>
      <c r="H51" s="337">
        <v>305312</v>
      </c>
      <c r="I51" s="337">
        <v>302839</v>
      </c>
      <c r="J51" s="337">
        <v>304732</v>
      </c>
      <c r="K51" s="337">
        <v>291115</v>
      </c>
      <c r="L51" s="337">
        <v>290580</v>
      </c>
      <c r="M51" s="337">
        <v>287131</v>
      </c>
      <c r="N51" s="373">
        <v>349113</v>
      </c>
      <c r="O51" s="373">
        <v>352966</v>
      </c>
      <c r="P51" s="373">
        <v>344391</v>
      </c>
      <c r="Q51" s="373">
        <v>331582</v>
      </c>
      <c r="R51" s="373">
        <v>310271</v>
      </c>
      <c r="S51" s="313">
        <v>319824</v>
      </c>
      <c r="T51" s="313">
        <v>316154</v>
      </c>
      <c r="U51" s="313">
        <v>313921</v>
      </c>
      <c r="V51" s="313">
        <v>278735</v>
      </c>
      <c r="W51" s="313">
        <v>292854</v>
      </c>
      <c r="X51" s="313">
        <v>301904</v>
      </c>
      <c r="Y51" s="313">
        <v>309077</v>
      </c>
      <c r="Z51" s="313">
        <v>301155</v>
      </c>
      <c r="AA51" s="313">
        <v>301407</v>
      </c>
      <c r="AB51" s="313">
        <v>308340</v>
      </c>
      <c r="AC51" s="313">
        <v>314988</v>
      </c>
      <c r="AD51" s="313">
        <v>324029</v>
      </c>
      <c r="AE51" s="313">
        <v>314754</v>
      </c>
      <c r="AF51" s="313">
        <v>306477</v>
      </c>
      <c r="AG51" s="313">
        <v>289260</v>
      </c>
      <c r="AH51" s="313">
        <v>304338</v>
      </c>
      <c r="AI51" s="321">
        <f t="shared" si="2"/>
        <v>-2.9</v>
      </c>
      <c r="AJ51" s="321">
        <f t="shared" si="2"/>
        <v>-2.6</v>
      </c>
      <c r="AK51" s="321">
        <f t="shared" si="2"/>
        <v>-5.6</v>
      </c>
      <c r="AL51" s="321">
        <f t="shared" si="2"/>
        <v>5.2</v>
      </c>
    </row>
    <row r="52" spans="1:38">
      <c r="A52" s="346">
        <v>464</v>
      </c>
      <c r="B52" s="345" t="s">
        <v>133</v>
      </c>
      <c r="C52" s="337">
        <v>91720</v>
      </c>
      <c r="D52" s="337">
        <v>91360</v>
      </c>
      <c r="E52" s="337">
        <v>87170</v>
      </c>
      <c r="F52" s="337">
        <v>105402</v>
      </c>
      <c r="G52" s="337">
        <v>111242</v>
      </c>
      <c r="H52" s="337">
        <v>115347</v>
      </c>
      <c r="I52" s="337">
        <v>122461</v>
      </c>
      <c r="J52" s="337">
        <v>129819</v>
      </c>
      <c r="K52" s="337">
        <v>136887</v>
      </c>
      <c r="L52" s="337">
        <v>135043</v>
      </c>
      <c r="M52" s="337">
        <v>133337</v>
      </c>
      <c r="N52" s="373">
        <v>128712</v>
      </c>
      <c r="O52" s="373">
        <v>135469</v>
      </c>
      <c r="P52" s="373">
        <v>126168</v>
      </c>
      <c r="Q52" s="373">
        <v>121209</v>
      </c>
      <c r="R52" s="373">
        <v>111152</v>
      </c>
      <c r="S52" s="313">
        <v>108459</v>
      </c>
      <c r="T52" s="313">
        <v>111068</v>
      </c>
      <c r="U52" s="313">
        <v>97612</v>
      </c>
      <c r="V52" s="313">
        <v>90362</v>
      </c>
      <c r="W52" s="313">
        <v>97580</v>
      </c>
      <c r="X52" s="313">
        <v>100040</v>
      </c>
      <c r="Y52" s="313">
        <v>98577</v>
      </c>
      <c r="Z52" s="313">
        <v>83634</v>
      </c>
      <c r="AA52" s="313">
        <v>91738</v>
      </c>
      <c r="AB52" s="313">
        <v>55288</v>
      </c>
      <c r="AC52" s="313">
        <v>75906</v>
      </c>
      <c r="AD52" s="313">
        <v>93718</v>
      </c>
      <c r="AE52" s="313">
        <v>95726</v>
      </c>
      <c r="AF52" s="313">
        <v>99723</v>
      </c>
      <c r="AG52" s="313">
        <v>97065</v>
      </c>
      <c r="AH52" s="313">
        <v>101381</v>
      </c>
      <c r="AI52" s="321">
        <f t="shared" si="2"/>
        <v>2.1</v>
      </c>
      <c r="AJ52" s="321">
        <f t="shared" si="2"/>
        <v>4.2</v>
      </c>
      <c r="AK52" s="321">
        <f t="shared" si="2"/>
        <v>-2.7</v>
      </c>
      <c r="AL52" s="321">
        <f t="shared" si="2"/>
        <v>4.4000000000000004</v>
      </c>
    </row>
    <row r="53" spans="1:38">
      <c r="A53" s="346">
        <v>481</v>
      </c>
      <c r="B53" s="345" t="s">
        <v>134</v>
      </c>
      <c r="C53" s="337">
        <v>41026</v>
      </c>
      <c r="D53" s="337">
        <v>44843</v>
      </c>
      <c r="E53" s="337">
        <v>48010</v>
      </c>
      <c r="F53" s="337">
        <v>48081</v>
      </c>
      <c r="G53" s="337">
        <v>47301</v>
      </c>
      <c r="H53" s="337">
        <v>51802</v>
      </c>
      <c r="I53" s="337">
        <v>55103</v>
      </c>
      <c r="J53" s="337">
        <v>51113</v>
      </c>
      <c r="K53" s="337">
        <v>54498</v>
      </c>
      <c r="L53" s="337">
        <v>49609</v>
      </c>
      <c r="M53" s="337">
        <v>52457</v>
      </c>
      <c r="N53" s="373">
        <v>54614</v>
      </c>
      <c r="O53" s="373">
        <v>51123</v>
      </c>
      <c r="P53" s="373">
        <v>49449</v>
      </c>
      <c r="Q53" s="373">
        <v>50528</v>
      </c>
      <c r="R53" s="373">
        <v>48472</v>
      </c>
      <c r="S53" s="313">
        <v>47179</v>
      </c>
      <c r="T53" s="313">
        <v>47641</v>
      </c>
      <c r="U53" s="313">
        <v>44295</v>
      </c>
      <c r="V53" s="313">
        <v>41424</v>
      </c>
      <c r="W53" s="313">
        <v>41128</v>
      </c>
      <c r="X53" s="313">
        <v>38475</v>
      </c>
      <c r="Y53" s="313">
        <v>39186</v>
      </c>
      <c r="Z53" s="313">
        <v>39432</v>
      </c>
      <c r="AA53" s="313">
        <v>44650</v>
      </c>
      <c r="AB53" s="313">
        <v>44874</v>
      </c>
      <c r="AC53" s="313">
        <v>50296</v>
      </c>
      <c r="AD53" s="313">
        <v>49148</v>
      </c>
      <c r="AE53" s="313">
        <v>49412</v>
      </c>
      <c r="AF53" s="313">
        <v>51691</v>
      </c>
      <c r="AG53" s="313">
        <v>50071</v>
      </c>
      <c r="AH53" s="313">
        <v>51349</v>
      </c>
      <c r="AI53" s="321">
        <f t="shared" si="2"/>
        <v>0.5</v>
      </c>
      <c r="AJ53" s="321">
        <f t="shared" si="2"/>
        <v>4.5999999999999996</v>
      </c>
      <c r="AK53" s="321">
        <f t="shared" si="2"/>
        <v>-3.1</v>
      </c>
      <c r="AL53" s="321">
        <f t="shared" si="2"/>
        <v>2.6</v>
      </c>
    </row>
    <row r="54" spans="1:38">
      <c r="A54" s="346">
        <v>501</v>
      </c>
      <c r="B54" s="345" t="s">
        <v>242</v>
      </c>
      <c r="C54" s="337">
        <v>55415</v>
      </c>
      <c r="D54" s="337">
        <v>86845</v>
      </c>
      <c r="E54" s="337">
        <v>60781</v>
      </c>
      <c r="F54" s="337">
        <v>65899</v>
      </c>
      <c r="G54" s="337">
        <v>67754</v>
      </c>
      <c r="H54" s="337">
        <v>68075</v>
      </c>
      <c r="I54" s="337">
        <v>75833</v>
      </c>
      <c r="J54" s="337">
        <v>72097</v>
      </c>
      <c r="K54" s="337">
        <v>71285</v>
      </c>
      <c r="L54" s="337">
        <v>69843</v>
      </c>
      <c r="M54" s="337">
        <v>67062</v>
      </c>
      <c r="N54" s="373">
        <v>69131</v>
      </c>
      <c r="O54" s="373">
        <v>71871</v>
      </c>
      <c r="P54" s="373">
        <v>69449</v>
      </c>
      <c r="Q54" s="373">
        <v>69088</v>
      </c>
      <c r="R54" s="373">
        <v>63109</v>
      </c>
      <c r="S54" s="313">
        <v>62898</v>
      </c>
      <c r="T54" s="313">
        <v>60573</v>
      </c>
      <c r="U54" s="313">
        <v>58706</v>
      </c>
      <c r="V54" s="313">
        <v>57366</v>
      </c>
      <c r="W54" s="313">
        <v>58665</v>
      </c>
      <c r="X54" s="313">
        <v>56010</v>
      </c>
      <c r="Y54" s="313">
        <v>54466</v>
      </c>
      <c r="Z54" s="313">
        <v>54305</v>
      </c>
      <c r="AA54" s="313">
        <v>54440</v>
      </c>
      <c r="AB54" s="313">
        <v>54475</v>
      </c>
      <c r="AC54" s="313">
        <v>53895</v>
      </c>
      <c r="AD54" s="313">
        <v>54714</v>
      </c>
      <c r="AE54" s="313">
        <v>55171</v>
      </c>
      <c r="AF54" s="313">
        <v>57724</v>
      </c>
      <c r="AG54" s="313">
        <v>56029</v>
      </c>
      <c r="AH54" s="313">
        <v>57788</v>
      </c>
      <c r="AI54" s="321">
        <f t="shared" si="2"/>
        <v>0.8</v>
      </c>
      <c r="AJ54" s="321">
        <f t="shared" si="2"/>
        <v>4.5999999999999996</v>
      </c>
      <c r="AK54" s="321">
        <f t="shared" si="2"/>
        <v>-2.9</v>
      </c>
      <c r="AL54" s="321">
        <f t="shared" si="2"/>
        <v>3.1</v>
      </c>
    </row>
    <row r="55" spans="1:38">
      <c r="A55" s="346">
        <v>7</v>
      </c>
      <c r="B55" s="349" t="s">
        <v>32</v>
      </c>
      <c r="C55" s="337">
        <v>544201</v>
      </c>
      <c r="D55" s="337">
        <v>575930</v>
      </c>
      <c r="E55" s="337">
        <v>599262</v>
      </c>
      <c r="F55" s="337">
        <v>640142</v>
      </c>
      <c r="G55" s="337">
        <v>623559</v>
      </c>
      <c r="H55" s="337">
        <v>655625</v>
      </c>
      <c r="I55" s="337">
        <v>691925</v>
      </c>
      <c r="J55" s="337">
        <v>710593</v>
      </c>
      <c r="K55" s="337">
        <v>705992</v>
      </c>
      <c r="L55" s="337">
        <v>697265</v>
      </c>
      <c r="M55" s="337">
        <v>696485</v>
      </c>
      <c r="N55" s="373">
        <v>698553</v>
      </c>
      <c r="O55" s="373">
        <v>717542</v>
      </c>
      <c r="P55" s="373">
        <v>681602</v>
      </c>
      <c r="Q55" s="373">
        <v>680158</v>
      </c>
      <c r="R55" s="373">
        <v>660508</v>
      </c>
      <c r="S55" s="313">
        <v>647940</v>
      </c>
      <c r="T55" s="313">
        <v>640794</v>
      </c>
      <c r="U55" s="313">
        <v>601135</v>
      </c>
      <c r="V55" s="313">
        <v>573074</v>
      </c>
      <c r="W55" s="313">
        <v>569133</v>
      </c>
      <c r="X55" s="313">
        <v>564226</v>
      </c>
      <c r="Y55" s="313">
        <v>573813</v>
      </c>
      <c r="Z55" s="313">
        <v>587448</v>
      </c>
      <c r="AA55" s="313">
        <v>604866</v>
      </c>
      <c r="AB55" s="313">
        <v>628515</v>
      </c>
      <c r="AC55" s="313">
        <v>620869</v>
      </c>
      <c r="AD55" s="313">
        <v>639176</v>
      </c>
      <c r="AE55" s="313">
        <v>628867</v>
      </c>
      <c r="AF55" s="313">
        <v>656395</v>
      </c>
      <c r="AG55" s="313">
        <v>636970</v>
      </c>
      <c r="AH55" s="313">
        <v>646657</v>
      </c>
      <c r="AI55" s="321">
        <f t="shared" si="2"/>
        <v>-1.6</v>
      </c>
      <c r="AJ55" s="321">
        <f t="shared" si="2"/>
        <v>4.4000000000000004</v>
      </c>
      <c r="AK55" s="321">
        <f t="shared" si="2"/>
        <v>-3</v>
      </c>
      <c r="AL55" s="321">
        <f t="shared" si="2"/>
        <v>1.5</v>
      </c>
    </row>
    <row r="56" spans="1:38">
      <c r="A56" s="346">
        <v>209</v>
      </c>
      <c r="B56" s="345" t="s">
        <v>243</v>
      </c>
      <c r="C56" s="337">
        <v>259989</v>
      </c>
      <c r="D56" s="337">
        <v>272106</v>
      </c>
      <c r="E56" s="337">
        <v>283437</v>
      </c>
      <c r="F56" s="337">
        <v>303960</v>
      </c>
      <c r="G56" s="337">
        <v>293303</v>
      </c>
      <c r="H56" s="337">
        <v>311200</v>
      </c>
      <c r="I56" s="337">
        <v>324117</v>
      </c>
      <c r="J56" s="337">
        <v>331414</v>
      </c>
      <c r="K56" s="337">
        <v>331052</v>
      </c>
      <c r="L56" s="337">
        <v>327034</v>
      </c>
      <c r="M56" s="337">
        <v>326645</v>
      </c>
      <c r="N56" s="373">
        <v>329940</v>
      </c>
      <c r="O56" s="373">
        <v>348871</v>
      </c>
      <c r="P56" s="373">
        <v>330184</v>
      </c>
      <c r="Q56" s="373">
        <v>331425</v>
      </c>
      <c r="R56" s="373">
        <v>322138</v>
      </c>
      <c r="S56" s="313">
        <v>317209</v>
      </c>
      <c r="T56" s="313">
        <v>312207</v>
      </c>
      <c r="U56" s="313">
        <v>295344</v>
      </c>
      <c r="V56" s="313">
        <v>284976</v>
      </c>
      <c r="W56" s="313">
        <v>281859</v>
      </c>
      <c r="X56" s="313">
        <v>276546</v>
      </c>
      <c r="Y56" s="313">
        <v>282668</v>
      </c>
      <c r="Z56" s="313">
        <v>289656</v>
      </c>
      <c r="AA56" s="313">
        <v>288299</v>
      </c>
      <c r="AB56" s="313">
        <v>297980</v>
      </c>
      <c r="AC56" s="313">
        <v>293260</v>
      </c>
      <c r="AD56" s="313">
        <v>296556</v>
      </c>
      <c r="AE56" s="313">
        <v>296342</v>
      </c>
      <c r="AF56" s="313">
        <v>303980</v>
      </c>
      <c r="AG56" s="313">
        <v>289333</v>
      </c>
      <c r="AH56" s="313">
        <v>299747</v>
      </c>
      <c r="AI56" s="321">
        <f t="shared" si="2"/>
        <v>-0.1</v>
      </c>
      <c r="AJ56" s="321">
        <f t="shared" si="2"/>
        <v>2.6</v>
      </c>
      <c r="AK56" s="321">
        <f t="shared" si="2"/>
        <v>-4.8</v>
      </c>
      <c r="AL56" s="321">
        <f t="shared" si="2"/>
        <v>3.6</v>
      </c>
    </row>
    <row r="57" spans="1:38">
      <c r="A57" s="346">
        <v>222</v>
      </c>
      <c r="B57" s="345" t="s">
        <v>244</v>
      </c>
      <c r="C57" s="337">
        <v>81400</v>
      </c>
      <c r="D57" s="337">
        <v>89279</v>
      </c>
      <c r="E57" s="337">
        <v>91924</v>
      </c>
      <c r="F57" s="337">
        <v>93543</v>
      </c>
      <c r="G57" s="337">
        <v>94636</v>
      </c>
      <c r="H57" s="337">
        <v>98302</v>
      </c>
      <c r="I57" s="337">
        <v>107179</v>
      </c>
      <c r="J57" s="337">
        <v>111626</v>
      </c>
      <c r="K57" s="337">
        <v>109625</v>
      </c>
      <c r="L57" s="337">
        <v>108273</v>
      </c>
      <c r="M57" s="337">
        <v>105251</v>
      </c>
      <c r="N57" s="373">
        <v>100690</v>
      </c>
      <c r="O57" s="373">
        <v>109644</v>
      </c>
      <c r="P57" s="373">
        <v>97635</v>
      </c>
      <c r="Q57" s="373">
        <v>95774</v>
      </c>
      <c r="R57" s="373">
        <v>95005</v>
      </c>
      <c r="S57" s="313">
        <v>93698</v>
      </c>
      <c r="T57" s="313">
        <v>88852</v>
      </c>
      <c r="U57" s="313">
        <v>82597</v>
      </c>
      <c r="V57" s="313">
        <v>71011</v>
      </c>
      <c r="W57" s="313">
        <v>74659</v>
      </c>
      <c r="X57" s="313">
        <v>80442</v>
      </c>
      <c r="Y57" s="313">
        <v>83003</v>
      </c>
      <c r="Z57" s="313">
        <v>82142</v>
      </c>
      <c r="AA57" s="313">
        <v>83088</v>
      </c>
      <c r="AB57" s="313">
        <v>79384</v>
      </c>
      <c r="AC57" s="313">
        <v>78568</v>
      </c>
      <c r="AD57" s="313">
        <v>82932</v>
      </c>
      <c r="AE57" s="313">
        <v>81034</v>
      </c>
      <c r="AF57" s="313">
        <v>82941</v>
      </c>
      <c r="AG57" s="313">
        <v>80751</v>
      </c>
      <c r="AH57" s="313">
        <v>82448</v>
      </c>
      <c r="AI57" s="321">
        <f t="shared" si="2"/>
        <v>-2.2999999999999998</v>
      </c>
      <c r="AJ57" s="321">
        <f t="shared" si="2"/>
        <v>2.4</v>
      </c>
      <c r="AK57" s="321">
        <f t="shared" si="2"/>
        <v>-2.6</v>
      </c>
      <c r="AL57" s="321">
        <f t="shared" si="2"/>
        <v>2.1</v>
      </c>
    </row>
    <row r="58" spans="1:38">
      <c r="A58" s="346">
        <v>225</v>
      </c>
      <c r="B58" s="345" t="s">
        <v>245</v>
      </c>
      <c r="C58" s="337">
        <v>102311</v>
      </c>
      <c r="D58" s="337">
        <v>109942</v>
      </c>
      <c r="E58" s="337">
        <v>112983</v>
      </c>
      <c r="F58" s="337">
        <v>120207</v>
      </c>
      <c r="G58" s="337">
        <v>121780</v>
      </c>
      <c r="H58" s="337">
        <v>130308</v>
      </c>
      <c r="I58" s="337">
        <v>141703</v>
      </c>
      <c r="J58" s="337">
        <v>146201</v>
      </c>
      <c r="K58" s="337">
        <v>142054</v>
      </c>
      <c r="L58" s="337">
        <v>141426</v>
      </c>
      <c r="M58" s="337">
        <v>144116</v>
      </c>
      <c r="N58" s="373">
        <v>147436</v>
      </c>
      <c r="O58" s="373">
        <v>140207</v>
      </c>
      <c r="P58" s="373">
        <v>137225</v>
      </c>
      <c r="Q58" s="373">
        <v>136452</v>
      </c>
      <c r="R58" s="373">
        <v>128912</v>
      </c>
      <c r="S58" s="313">
        <v>126755</v>
      </c>
      <c r="T58" s="313">
        <v>132730</v>
      </c>
      <c r="U58" s="313">
        <v>124594</v>
      </c>
      <c r="V58" s="313">
        <v>122487</v>
      </c>
      <c r="W58" s="313">
        <v>123191</v>
      </c>
      <c r="X58" s="313">
        <v>121114</v>
      </c>
      <c r="Y58" s="313">
        <v>120806</v>
      </c>
      <c r="Z58" s="313">
        <v>127059</v>
      </c>
      <c r="AA58" s="313">
        <v>142171</v>
      </c>
      <c r="AB58" s="313">
        <v>152275</v>
      </c>
      <c r="AC58" s="313">
        <v>159527</v>
      </c>
      <c r="AD58" s="313">
        <v>163259</v>
      </c>
      <c r="AE58" s="313">
        <v>158099</v>
      </c>
      <c r="AF58" s="313">
        <v>167173</v>
      </c>
      <c r="AG58" s="313">
        <v>167353</v>
      </c>
      <c r="AH58" s="313">
        <v>163712</v>
      </c>
      <c r="AI58" s="321">
        <f t="shared" si="2"/>
        <v>-3.2</v>
      </c>
      <c r="AJ58" s="321">
        <f t="shared" si="2"/>
        <v>5.7</v>
      </c>
      <c r="AK58" s="321">
        <f t="shared" si="2"/>
        <v>0.1</v>
      </c>
      <c r="AL58" s="321">
        <f t="shared" si="2"/>
        <v>-2.2000000000000002</v>
      </c>
    </row>
    <row r="59" spans="1:38">
      <c r="A59" s="346">
        <v>585</v>
      </c>
      <c r="B59" s="345" t="s">
        <v>246</v>
      </c>
      <c r="C59" s="337">
        <v>58468</v>
      </c>
      <c r="D59" s="337">
        <v>61246</v>
      </c>
      <c r="E59" s="337">
        <v>64399</v>
      </c>
      <c r="F59" s="337">
        <v>70313</v>
      </c>
      <c r="G59" s="337">
        <v>64708</v>
      </c>
      <c r="H59" s="337">
        <v>68219</v>
      </c>
      <c r="I59" s="337">
        <v>69671</v>
      </c>
      <c r="J59" s="337">
        <v>70598</v>
      </c>
      <c r="K59" s="337">
        <v>70578</v>
      </c>
      <c r="L59" s="337">
        <v>71357</v>
      </c>
      <c r="M59" s="337">
        <v>69867</v>
      </c>
      <c r="N59" s="373">
        <v>69892</v>
      </c>
      <c r="O59" s="373">
        <v>68671</v>
      </c>
      <c r="P59" s="373">
        <v>66655</v>
      </c>
      <c r="Q59" s="373">
        <v>66762</v>
      </c>
      <c r="R59" s="373">
        <v>66512</v>
      </c>
      <c r="S59" s="313">
        <v>63388</v>
      </c>
      <c r="T59" s="313">
        <v>61838</v>
      </c>
      <c r="U59" s="313">
        <v>57251</v>
      </c>
      <c r="V59" s="313">
        <v>54777</v>
      </c>
      <c r="W59" s="313">
        <v>51674</v>
      </c>
      <c r="X59" s="313">
        <v>50230</v>
      </c>
      <c r="Y59" s="313">
        <v>51488</v>
      </c>
      <c r="Z59" s="313">
        <v>50815</v>
      </c>
      <c r="AA59" s="313">
        <v>52030</v>
      </c>
      <c r="AB59" s="313">
        <v>51178</v>
      </c>
      <c r="AC59" s="313">
        <v>51388</v>
      </c>
      <c r="AD59" s="313">
        <v>54978</v>
      </c>
      <c r="AE59" s="313">
        <v>51365</v>
      </c>
      <c r="AF59" s="313">
        <v>54261</v>
      </c>
      <c r="AG59" s="313">
        <v>53926</v>
      </c>
      <c r="AH59" s="313">
        <v>54513</v>
      </c>
      <c r="AI59" s="321">
        <f t="shared" si="2"/>
        <v>-6.6</v>
      </c>
      <c r="AJ59" s="321">
        <f t="shared" si="2"/>
        <v>5.6</v>
      </c>
      <c r="AK59" s="321">
        <f t="shared" si="2"/>
        <v>-0.6</v>
      </c>
      <c r="AL59" s="321">
        <f t="shared" si="2"/>
        <v>1.1000000000000001</v>
      </c>
    </row>
    <row r="60" spans="1:38">
      <c r="A60" s="346">
        <v>586</v>
      </c>
      <c r="B60" s="345" t="s">
        <v>247</v>
      </c>
      <c r="C60" s="337">
        <v>42033</v>
      </c>
      <c r="D60" s="337">
        <v>43357</v>
      </c>
      <c r="E60" s="337">
        <v>46519</v>
      </c>
      <c r="F60" s="337">
        <v>52119</v>
      </c>
      <c r="G60" s="337">
        <v>49132</v>
      </c>
      <c r="H60" s="337">
        <v>47596</v>
      </c>
      <c r="I60" s="337">
        <v>49255</v>
      </c>
      <c r="J60" s="337">
        <v>50754</v>
      </c>
      <c r="K60" s="337">
        <v>52683</v>
      </c>
      <c r="L60" s="337">
        <v>49175</v>
      </c>
      <c r="M60" s="337">
        <v>50606</v>
      </c>
      <c r="N60" s="373">
        <v>50595</v>
      </c>
      <c r="O60" s="373">
        <v>50149</v>
      </c>
      <c r="P60" s="373">
        <v>49903</v>
      </c>
      <c r="Q60" s="373">
        <v>49745</v>
      </c>
      <c r="R60" s="373">
        <v>47941</v>
      </c>
      <c r="S60" s="313">
        <v>46890</v>
      </c>
      <c r="T60" s="313">
        <v>45167</v>
      </c>
      <c r="U60" s="313">
        <v>41349</v>
      </c>
      <c r="V60" s="313">
        <v>39823</v>
      </c>
      <c r="W60" s="313">
        <v>37750</v>
      </c>
      <c r="X60" s="313">
        <v>35894</v>
      </c>
      <c r="Y60" s="313">
        <v>35848</v>
      </c>
      <c r="Z60" s="313">
        <v>37776</v>
      </c>
      <c r="AA60" s="313">
        <v>39278</v>
      </c>
      <c r="AB60" s="313">
        <v>47698</v>
      </c>
      <c r="AC60" s="313">
        <v>38126</v>
      </c>
      <c r="AD60" s="313">
        <v>41451</v>
      </c>
      <c r="AE60" s="313">
        <v>42027</v>
      </c>
      <c r="AF60" s="313">
        <v>48040</v>
      </c>
      <c r="AG60" s="313">
        <v>45607</v>
      </c>
      <c r="AH60" s="313">
        <v>46237</v>
      </c>
      <c r="AI60" s="321">
        <f t="shared" si="2"/>
        <v>1.4</v>
      </c>
      <c r="AJ60" s="321">
        <f t="shared" si="2"/>
        <v>14.3</v>
      </c>
      <c r="AK60" s="321">
        <f t="shared" si="2"/>
        <v>-5.0999999999999996</v>
      </c>
      <c r="AL60" s="321">
        <f t="shared" si="2"/>
        <v>1.4</v>
      </c>
    </row>
    <row r="61" spans="1:38">
      <c r="A61" s="343">
        <v>8</v>
      </c>
      <c r="B61" s="350" t="s">
        <v>33</v>
      </c>
      <c r="C61" s="337">
        <v>310091</v>
      </c>
      <c r="D61" s="337">
        <v>336109</v>
      </c>
      <c r="E61" s="337">
        <v>356683</v>
      </c>
      <c r="F61" s="337">
        <v>372205</v>
      </c>
      <c r="G61" s="337">
        <v>391764</v>
      </c>
      <c r="H61" s="337">
        <v>411887</v>
      </c>
      <c r="I61" s="337">
        <v>415938</v>
      </c>
      <c r="J61" s="337">
        <v>389187</v>
      </c>
      <c r="K61" s="337">
        <v>386174</v>
      </c>
      <c r="L61" s="337">
        <v>364968</v>
      </c>
      <c r="M61" s="337">
        <v>379849</v>
      </c>
      <c r="N61" s="373">
        <v>417845</v>
      </c>
      <c r="O61" s="373">
        <v>423193</v>
      </c>
      <c r="P61" s="373">
        <v>412250</v>
      </c>
      <c r="Q61" s="373">
        <v>404197</v>
      </c>
      <c r="R61" s="373">
        <v>394029</v>
      </c>
      <c r="S61" s="313">
        <v>400860</v>
      </c>
      <c r="T61" s="313">
        <v>400687</v>
      </c>
      <c r="U61" s="313">
        <v>368012</v>
      </c>
      <c r="V61" s="313">
        <v>342307</v>
      </c>
      <c r="W61" s="313">
        <v>348086</v>
      </c>
      <c r="X61" s="313">
        <v>338378</v>
      </c>
      <c r="Y61" s="313">
        <v>277934</v>
      </c>
      <c r="Z61" s="313">
        <v>364340</v>
      </c>
      <c r="AA61" s="313">
        <v>360336</v>
      </c>
      <c r="AB61" s="313">
        <v>378586</v>
      </c>
      <c r="AC61" s="313">
        <v>381662</v>
      </c>
      <c r="AD61" s="313">
        <v>389053</v>
      </c>
      <c r="AE61" s="313">
        <v>393846</v>
      </c>
      <c r="AF61" s="313">
        <v>396182</v>
      </c>
      <c r="AG61" s="313">
        <v>381740</v>
      </c>
      <c r="AH61" s="313">
        <v>397684</v>
      </c>
      <c r="AI61" s="321">
        <f t="shared" si="2"/>
        <v>1.2</v>
      </c>
      <c r="AJ61" s="321">
        <f t="shared" si="2"/>
        <v>0.6</v>
      </c>
      <c r="AK61" s="321">
        <f t="shared" si="2"/>
        <v>-3.6</v>
      </c>
      <c r="AL61" s="321">
        <f t="shared" si="2"/>
        <v>4.2</v>
      </c>
    </row>
    <row r="62" spans="1:38">
      <c r="A62" s="346">
        <v>221</v>
      </c>
      <c r="B62" s="345" t="s">
        <v>268</v>
      </c>
      <c r="C62" s="337">
        <v>107323</v>
      </c>
      <c r="D62" s="337">
        <v>118672</v>
      </c>
      <c r="E62" s="337">
        <v>135195</v>
      </c>
      <c r="F62" s="337">
        <v>147030</v>
      </c>
      <c r="G62" s="337">
        <v>163104</v>
      </c>
      <c r="H62" s="337">
        <v>173962</v>
      </c>
      <c r="I62" s="337">
        <v>180417</v>
      </c>
      <c r="J62" s="337">
        <v>156181</v>
      </c>
      <c r="K62" s="337">
        <v>149904</v>
      </c>
      <c r="L62" s="337">
        <v>138949</v>
      </c>
      <c r="M62" s="337">
        <v>143920</v>
      </c>
      <c r="N62" s="373">
        <v>163022</v>
      </c>
      <c r="O62" s="373">
        <v>164165</v>
      </c>
      <c r="P62" s="373">
        <v>161006</v>
      </c>
      <c r="Q62" s="373">
        <v>150154</v>
      </c>
      <c r="R62" s="373">
        <v>149947</v>
      </c>
      <c r="S62" s="313">
        <v>155224</v>
      </c>
      <c r="T62" s="313">
        <v>152494</v>
      </c>
      <c r="U62" s="313">
        <v>144471</v>
      </c>
      <c r="V62" s="313">
        <v>137713</v>
      </c>
      <c r="W62" s="313">
        <v>140635</v>
      </c>
      <c r="X62" s="313">
        <v>113359</v>
      </c>
      <c r="Y62" s="313">
        <v>51056</v>
      </c>
      <c r="Z62" s="313">
        <v>136746</v>
      </c>
      <c r="AA62" s="313">
        <v>135211</v>
      </c>
      <c r="AB62" s="313">
        <v>143316</v>
      </c>
      <c r="AC62" s="313">
        <v>147853</v>
      </c>
      <c r="AD62" s="313">
        <v>152994</v>
      </c>
      <c r="AE62" s="313">
        <v>160873</v>
      </c>
      <c r="AF62" s="313">
        <v>165587</v>
      </c>
      <c r="AG62" s="313">
        <v>158084</v>
      </c>
      <c r="AH62" s="313">
        <v>165585</v>
      </c>
      <c r="AI62" s="321">
        <f t="shared" si="2"/>
        <v>5.0999999999999996</v>
      </c>
      <c r="AJ62" s="321">
        <f t="shared" si="2"/>
        <v>2.9</v>
      </c>
      <c r="AK62" s="321">
        <f t="shared" si="2"/>
        <v>-4.5</v>
      </c>
      <c r="AL62" s="321">
        <f t="shared" si="2"/>
        <v>4.7</v>
      </c>
    </row>
    <row r="63" spans="1:38">
      <c r="A63" s="346">
        <v>223</v>
      </c>
      <c r="B63" s="345" t="s">
        <v>248</v>
      </c>
      <c r="C63" s="337">
        <v>202768</v>
      </c>
      <c r="D63" s="337">
        <v>217437</v>
      </c>
      <c r="E63" s="337">
        <v>221488</v>
      </c>
      <c r="F63" s="337">
        <v>225175</v>
      </c>
      <c r="G63" s="337">
        <v>228660</v>
      </c>
      <c r="H63" s="337">
        <v>237925</v>
      </c>
      <c r="I63" s="337">
        <v>235521</v>
      </c>
      <c r="J63" s="337">
        <v>233006</v>
      </c>
      <c r="K63" s="337">
        <v>236270</v>
      </c>
      <c r="L63" s="337">
        <v>226019</v>
      </c>
      <c r="M63" s="337">
        <v>235929</v>
      </c>
      <c r="N63" s="373">
        <v>254823</v>
      </c>
      <c r="O63" s="373">
        <v>259028</v>
      </c>
      <c r="P63" s="373">
        <v>251244</v>
      </c>
      <c r="Q63" s="373">
        <v>254043</v>
      </c>
      <c r="R63" s="373">
        <v>244082</v>
      </c>
      <c r="S63" s="313">
        <v>245636</v>
      </c>
      <c r="T63" s="313">
        <v>248193</v>
      </c>
      <c r="U63" s="313">
        <v>223541</v>
      </c>
      <c r="V63" s="313">
        <v>204594</v>
      </c>
      <c r="W63" s="313">
        <v>207451</v>
      </c>
      <c r="X63" s="313">
        <v>225019</v>
      </c>
      <c r="Y63" s="313">
        <v>226878</v>
      </c>
      <c r="Z63" s="313">
        <v>227594</v>
      </c>
      <c r="AA63" s="313">
        <v>225125</v>
      </c>
      <c r="AB63" s="313">
        <v>235270</v>
      </c>
      <c r="AC63" s="313">
        <v>233809</v>
      </c>
      <c r="AD63" s="313">
        <v>236059</v>
      </c>
      <c r="AE63" s="313">
        <v>232973</v>
      </c>
      <c r="AF63" s="313">
        <v>230595</v>
      </c>
      <c r="AG63" s="313">
        <v>223656</v>
      </c>
      <c r="AH63" s="313">
        <v>232099</v>
      </c>
      <c r="AI63" s="321">
        <f t="shared" si="2"/>
        <v>-1.3</v>
      </c>
      <c r="AJ63" s="321">
        <f t="shared" si="2"/>
        <v>-1</v>
      </c>
      <c r="AK63" s="321">
        <f t="shared" si="2"/>
        <v>-3</v>
      </c>
      <c r="AL63" s="321">
        <f t="shared" si="2"/>
        <v>3.8</v>
      </c>
    </row>
    <row r="64" spans="1:38">
      <c r="A64" s="343">
        <v>9</v>
      </c>
      <c r="B64" s="351" t="s">
        <v>34</v>
      </c>
      <c r="C64" s="337">
        <v>472830</v>
      </c>
      <c r="D64" s="337">
        <v>506270</v>
      </c>
      <c r="E64" s="337">
        <v>514980</v>
      </c>
      <c r="F64" s="337">
        <v>550722</v>
      </c>
      <c r="G64" s="337">
        <v>550688</v>
      </c>
      <c r="H64" s="337">
        <v>563191</v>
      </c>
      <c r="I64" s="337">
        <v>577520</v>
      </c>
      <c r="J64" s="337">
        <v>600422</v>
      </c>
      <c r="K64" s="337">
        <v>570957</v>
      </c>
      <c r="L64" s="337">
        <v>556381</v>
      </c>
      <c r="M64" s="337">
        <v>551268</v>
      </c>
      <c r="N64" s="373">
        <v>583193</v>
      </c>
      <c r="O64" s="373">
        <v>573697</v>
      </c>
      <c r="P64" s="373">
        <v>535946</v>
      </c>
      <c r="Q64" s="373">
        <v>527508</v>
      </c>
      <c r="R64" s="373">
        <v>510263</v>
      </c>
      <c r="S64" s="313">
        <v>507448</v>
      </c>
      <c r="T64" s="313">
        <v>489595</v>
      </c>
      <c r="U64" s="313">
        <v>465271</v>
      </c>
      <c r="V64" s="313">
        <v>446383</v>
      </c>
      <c r="W64" s="313">
        <v>451439</v>
      </c>
      <c r="X64" s="313">
        <v>429907</v>
      </c>
      <c r="Y64" s="313">
        <v>430752</v>
      </c>
      <c r="Z64" s="313">
        <v>432478</v>
      </c>
      <c r="AA64" s="313">
        <v>435406</v>
      </c>
      <c r="AB64" s="313">
        <v>447095</v>
      </c>
      <c r="AC64" s="313">
        <v>443452</v>
      </c>
      <c r="AD64" s="313">
        <v>444509</v>
      </c>
      <c r="AE64" s="313">
        <v>442814</v>
      </c>
      <c r="AF64" s="313">
        <v>469043</v>
      </c>
      <c r="AG64" s="313">
        <v>450208</v>
      </c>
      <c r="AH64" s="313">
        <v>466331</v>
      </c>
      <c r="AI64" s="321">
        <f t="shared" si="2"/>
        <v>-0.4</v>
      </c>
      <c r="AJ64" s="321">
        <f t="shared" si="2"/>
        <v>5.9</v>
      </c>
      <c r="AK64" s="321">
        <f t="shared" si="2"/>
        <v>-4</v>
      </c>
      <c r="AL64" s="321">
        <f t="shared" si="2"/>
        <v>3.6</v>
      </c>
    </row>
    <row r="65" spans="1:38">
      <c r="A65" s="343">
        <v>205</v>
      </c>
      <c r="B65" s="343" t="s">
        <v>249</v>
      </c>
      <c r="C65" s="337">
        <v>197724</v>
      </c>
      <c r="D65" s="337">
        <v>210337</v>
      </c>
      <c r="E65" s="337">
        <v>209474</v>
      </c>
      <c r="F65" s="337">
        <v>221947</v>
      </c>
      <c r="G65" s="337">
        <v>231080</v>
      </c>
      <c r="H65" s="337">
        <v>227613</v>
      </c>
      <c r="I65" s="337">
        <v>229647</v>
      </c>
      <c r="J65" s="337">
        <v>244126</v>
      </c>
      <c r="K65" s="337">
        <v>229993</v>
      </c>
      <c r="L65" s="337">
        <v>226322</v>
      </c>
      <c r="M65" s="337">
        <v>236860</v>
      </c>
      <c r="N65" s="373">
        <v>243050</v>
      </c>
      <c r="O65" s="373">
        <v>229016</v>
      </c>
      <c r="P65" s="373">
        <v>204304</v>
      </c>
      <c r="Q65" s="373">
        <v>204802</v>
      </c>
      <c r="R65" s="373">
        <v>203636</v>
      </c>
      <c r="S65" s="313">
        <v>202111</v>
      </c>
      <c r="T65" s="313">
        <v>189939</v>
      </c>
      <c r="U65" s="313">
        <v>175869</v>
      </c>
      <c r="V65" s="313">
        <v>172930</v>
      </c>
      <c r="W65" s="313">
        <v>173619</v>
      </c>
      <c r="X65" s="313">
        <v>159141</v>
      </c>
      <c r="Y65" s="313">
        <v>158273</v>
      </c>
      <c r="Z65" s="313">
        <v>158830</v>
      </c>
      <c r="AA65" s="313">
        <v>159373</v>
      </c>
      <c r="AB65" s="313">
        <v>168901</v>
      </c>
      <c r="AC65" s="313">
        <v>155920</v>
      </c>
      <c r="AD65" s="313">
        <v>155413</v>
      </c>
      <c r="AE65" s="313">
        <v>155587</v>
      </c>
      <c r="AF65" s="313">
        <v>165687</v>
      </c>
      <c r="AG65" s="313">
        <v>158528</v>
      </c>
      <c r="AH65" s="313">
        <v>163067</v>
      </c>
      <c r="AI65" s="321">
        <f t="shared" si="2"/>
        <v>0.1</v>
      </c>
      <c r="AJ65" s="321">
        <f t="shared" si="2"/>
        <v>6.5</v>
      </c>
      <c r="AK65" s="321">
        <f t="shared" si="2"/>
        <v>-4.3</v>
      </c>
      <c r="AL65" s="321">
        <f t="shared" si="2"/>
        <v>2.9</v>
      </c>
    </row>
    <row r="66" spans="1:38">
      <c r="A66" s="346">
        <v>224</v>
      </c>
      <c r="B66" s="345" t="s">
        <v>250</v>
      </c>
      <c r="C66" s="337">
        <v>150359</v>
      </c>
      <c r="D66" s="337">
        <v>160491</v>
      </c>
      <c r="E66" s="337">
        <v>165528</v>
      </c>
      <c r="F66" s="337">
        <v>183043</v>
      </c>
      <c r="G66" s="337">
        <v>179942</v>
      </c>
      <c r="H66" s="337">
        <v>176643</v>
      </c>
      <c r="I66" s="337">
        <v>185287</v>
      </c>
      <c r="J66" s="337">
        <v>182209</v>
      </c>
      <c r="K66" s="337">
        <v>181377</v>
      </c>
      <c r="L66" s="337">
        <v>167057</v>
      </c>
      <c r="M66" s="337">
        <v>169671</v>
      </c>
      <c r="N66" s="373">
        <v>180125</v>
      </c>
      <c r="O66" s="373">
        <v>185384</v>
      </c>
      <c r="P66" s="373">
        <v>181017</v>
      </c>
      <c r="Q66" s="373">
        <v>173609</v>
      </c>
      <c r="R66" s="373">
        <v>165448</v>
      </c>
      <c r="S66" s="313">
        <v>161728</v>
      </c>
      <c r="T66" s="313">
        <v>156506</v>
      </c>
      <c r="U66" s="313">
        <v>152295</v>
      </c>
      <c r="V66" s="313">
        <v>143445</v>
      </c>
      <c r="W66" s="313">
        <v>149247</v>
      </c>
      <c r="X66" s="313">
        <v>145666</v>
      </c>
      <c r="Y66" s="313">
        <v>141123</v>
      </c>
      <c r="Z66" s="313">
        <v>143806</v>
      </c>
      <c r="AA66" s="313">
        <v>144941</v>
      </c>
      <c r="AB66" s="313">
        <v>150591</v>
      </c>
      <c r="AC66" s="313">
        <v>149690</v>
      </c>
      <c r="AD66" s="313">
        <v>151820</v>
      </c>
      <c r="AE66" s="313">
        <v>151505</v>
      </c>
      <c r="AF66" s="313">
        <v>156209</v>
      </c>
      <c r="AG66" s="313">
        <v>151748</v>
      </c>
      <c r="AH66" s="313">
        <v>157811</v>
      </c>
      <c r="AI66" s="321">
        <f t="shared" si="2"/>
        <v>-0.2</v>
      </c>
      <c r="AJ66" s="321">
        <f t="shared" si="2"/>
        <v>3.1</v>
      </c>
      <c r="AK66" s="321">
        <f t="shared" si="2"/>
        <v>-2.9</v>
      </c>
      <c r="AL66" s="321">
        <f t="shared" si="2"/>
        <v>4</v>
      </c>
    </row>
    <row r="67" spans="1:38">
      <c r="A67" s="352">
        <v>226</v>
      </c>
      <c r="B67" s="353" t="s">
        <v>251</v>
      </c>
      <c r="C67" s="354">
        <v>124747</v>
      </c>
      <c r="D67" s="354">
        <v>135442</v>
      </c>
      <c r="E67" s="354">
        <v>139978</v>
      </c>
      <c r="F67" s="354">
        <v>145732</v>
      </c>
      <c r="G67" s="354">
        <v>139666</v>
      </c>
      <c r="H67" s="354">
        <v>158935</v>
      </c>
      <c r="I67" s="354">
        <v>162586</v>
      </c>
      <c r="J67" s="354">
        <v>174087</v>
      </c>
      <c r="K67" s="354">
        <v>159587</v>
      </c>
      <c r="L67" s="354">
        <v>163002</v>
      </c>
      <c r="M67" s="354">
        <v>144737</v>
      </c>
      <c r="N67" s="374">
        <v>160018</v>
      </c>
      <c r="O67" s="374">
        <v>159297</v>
      </c>
      <c r="P67" s="374">
        <v>150625</v>
      </c>
      <c r="Q67" s="374">
        <v>149097</v>
      </c>
      <c r="R67" s="374">
        <v>141179</v>
      </c>
      <c r="S67" s="314">
        <v>143609</v>
      </c>
      <c r="T67" s="314">
        <v>143150</v>
      </c>
      <c r="U67" s="314">
        <v>137107</v>
      </c>
      <c r="V67" s="314">
        <v>130008</v>
      </c>
      <c r="W67" s="314">
        <v>128573</v>
      </c>
      <c r="X67" s="314">
        <v>125100</v>
      </c>
      <c r="Y67" s="314">
        <v>131356</v>
      </c>
      <c r="Z67" s="314">
        <v>129842</v>
      </c>
      <c r="AA67" s="314">
        <v>131092</v>
      </c>
      <c r="AB67" s="314">
        <v>127603</v>
      </c>
      <c r="AC67" s="314">
        <v>137842</v>
      </c>
      <c r="AD67" s="314">
        <v>137276</v>
      </c>
      <c r="AE67" s="314">
        <v>135722</v>
      </c>
      <c r="AF67" s="314">
        <v>147147</v>
      </c>
      <c r="AG67" s="314">
        <v>139932</v>
      </c>
      <c r="AH67" s="314">
        <v>145453</v>
      </c>
      <c r="AI67" s="323">
        <f t="shared" si="2"/>
        <v>-1.1000000000000001</v>
      </c>
      <c r="AJ67" s="323">
        <f t="shared" si="2"/>
        <v>8.4</v>
      </c>
      <c r="AK67" s="323">
        <f t="shared" si="2"/>
        <v>-4.9000000000000004</v>
      </c>
      <c r="AL67" s="323">
        <f t="shared" si="2"/>
        <v>3.9</v>
      </c>
    </row>
    <row r="68" spans="1:38">
      <c r="A68" s="336" t="s">
        <v>252</v>
      </c>
      <c r="N68" s="375"/>
      <c r="O68" s="375"/>
      <c r="P68" s="375"/>
      <c r="Q68" s="375"/>
      <c r="R68" s="37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13" t="s">
        <v>259</v>
      </c>
      <c r="AI68" s="66"/>
      <c r="AJ68" s="66"/>
      <c r="AK68" s="66"/>
      <c r="AL68" s="66"/>
    </row>
    <row r="69" spans="1:38">
      <c r="B69" s="355" t="s">
        <v>253</v>
      </c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76">
        <f>N18+SUM(N20:N22)+SUM(N24:N26)+N30+N37+SUM(N65:N67)</f>
        <v>12658954</v>
      </c>
      <c r="O69" s="376">
        <f t="shared" ref="O69:AE69" si="11">O18+SUM(O20:O22)+SUM(O24:O26)+O30+O37+SUM(O65:O67)</f>
        <v>12338622</v>
      </c>
      <c r="P69" s="376">
        <f t="shared" si="11"/>
        <v>12252125</v>
      </c>
      <c r="Q69" s="376">
        <f t="shared" si="11"/>
        <v>12381028</v>
      </c>
      <c r="R69" s="376">
        <f t="shared" si="11"/>
        <v>12411087</v>
      </c>
      <c r="S69" s="325">
        <f t="shared" si="11"/>
        <v>12890588.378402021</v>
      </c>
      <c r="T69" s="325">
        <f t="shared" si="11"/>
        <v>12897190.316831104</v>
      </c>
      <c r="U69" s="325">
        <f t="shared" si="11"/>
        <v>12488148.205991969</v>
      </c>
      <c r="V69" s="325">
        <f t="shared" si="11"/>
        <v>11912467.111172631</v>
      </c>
      <c r="W69" s="325">
        <f t="shared" si="11"/>
        <v>12468496.789474234</v>
      </c>
      <c r="X69" s="325">
        <f t="shared" si="11"/>
        <v>12406977.95154839</v>
      </c>
      <c r="Y69" s="325">
        <f t="shared" si="11"/>
        <v>12479777.636758178</v>
      </c>
      <c r="Z69" s="325">
        <f t="shared" si="11"/>
        <v>12564270.736494951</v>
      </c>
      <c r="AA69" s="325">
        <f t="shared" si="11"/>
        <v>12950456.088862881</v>
      </c>
      <c r="AB69" s="325">
        <f t="shared" si="11"/>
        <v>13333992.308003828</v>
      </c>
      <c r="AC69" s="325">
        <f t="shared" si="11"/>
        <v>13302586</v>
      </c>
      <c r="AD69" s="325">
        <f t="shared" si="11"/>
        <v>13520986</v>
      </c>
      <c r="AE69" s="325">
        <f t="shared" si="11"/>
        <v>13453729.150756449</v>
      </c>
      <c r="AF69" s="325">
        <f>AF18+SUM(AF20:AF22)+SUM(AF24:AF26)+AF30+AF37+SUM(AF65:AF67)</f>
        <v>13644159.925308656</v>
      </c>
      <c r="AG69" s="325">
        <f>AG18+SUM(AG20:AG22)+SUM(AG24:AG26)+AG30+AG37+SUM(AG65:AG67)</f>
        <v>13201728.838008489</v>
      </c>
      <c r="AH69" s="325">
        <f>AH18+SUM(AH20:AH22)+SUM(AH24:AH26)+AH30+AH37+SUM(AH65:AH67)</f>
        <v>13587190</v>
      </c>
      <c r="AI69" s="322">
        <f t="shared" ref="AI69:AL69" si="12">ROUND((AE69-AD69)/AD69*100,1)</f>
        <v>-0.5</v>
      </c>
      <c r="AJ69" s="322">
        <f t="shared" si="12"/>
        <v>1.4</v>
      </c>
      <c r="AK69" s="322">
        <f t="shared" si="12"/>
        <v>-3.2</v>
      </c>
      <c r="AL69" s="322">
        <f t="shared" si="12"/>
        <v>2.9</v>
      </c>
    </row>
    <row r="70" spans="1:38" ht="18.75">
      <c r="B70" s="336" t="s">
        <v>322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36"/>
  <sheetViews>
    <sheetView workbookViewId="0">
      <pane xSplit="13" ySplit="5" topLeftCell="AA53" activePane="bottomRight" state="frozen"/>
      <selection pane="topRight" activeCell="N1" sqref="N1"/>
      <selection pane="bottomLeft" activeCell="A6" sqref="A6"/>
      <selection pane="bottomRight" activeCell="AD55" sqref="AD55"/>
    </sheetView>
  </sheetViews>
  <sheetFormatPr defaultColWidth="11" defaultRowHeight="13.5"/>
  <cols>
    <col min="1" max="1" width="4.875" style="328" customWidth="1"/>
    <col min="2" max="2" width="11.5" style="328" customWidth="1"/>
    <col min="3" max="18" width="11" style="328" hidden="1" customWidth="1"/>
    <col min="19" max="21" width="11" style="328"/>
    <col min="22" max="22" width="11.375" style="328" bestFit="1" customWidth="1"/>
    <col min="23" max="27" width="11" style="328"/>
    <col min="28" max="28" width="11.75" style="328" customWidth="1"/>
    <col min="29" max="34" width="10.625" style="328" customWidth="1"/>
    <col min="35" max="37" width="8.875" style="328" customWidth="1"/>
    <col min="38" max="16384" width="11" style="328"/>
  </cols>
  <sheetData>
    <row r="1" spans="1:38" ht="18.75">
      <c r="A1" s="327"/>
      <c r="B1" s="64" t="s">
        <v>254</v>
      </c>
      <c r="S1" s="66" t="s">
        <v>36</v>
      </c>
      <c r="T1" s="66"/>
      <c r="U1" s="66" t="s">
        <v>259</v>
      </c>
      <c r="V1" s="66" t="s">
        <v>274</v>
      </c>
      <c r="W1" s="66" t="s">
        <v>259</v>
      </c>
      <c r="X1" s="66" t="s">
        <v>259</v>
      </c>
      <c r="Y1" s="66" t="s">
        <v>259</v>
      </c>
      <c r="Z1" s="66" t="s">
        <v>274</v>
      </c>
      <c r="AA1" s="66" t="s">
        <v>259</v>
      </c>
      <c r="AB1" s="66" t="s">
        <v>274</v>
      </c>
      <c r="AC1" s="66" t="s">
        <v>259</v>
      </c>
      <c r="AD1" s="66" t="s">
        <v>274</v>
      </c>
      <c r="AE1" s="315" t="s">
        <v>259</v>
      </c>
      <c r="AF1" s="66" t="s">
        <v>58</v>
      </c>
      <c r="AG1" s="66" t="s">
        <v>59</v>
      </c>
      <c r="AH1" s="66" t="s">
        <v>59</v>
      </c>
      <c r="AI1" s="66"/>
      <c r="AJ1" s="66"/>
      <c r="AK1" s="66"/>
      <c r="AL1" s="66"/>
    </row>
    <row r="2" spans="1:38">
      <c r="A2" s="327"/>
      <c r="B2" s="64"/>
      <c r="N2" s="375">
        <v>19784388</v>
      </c>
      <c r="O2" s="375">
        <v>19144708</v>
      </c>
      <c r="P2" s="375">
        <v>19285155</v>
      </c>
      <c r="Q2" s="375">
        <v>19441327</v>
      </c>
      <c r="R2" s="375">
        <v>19901837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316" t="s">
        <v>223</v>
      </c>
      <c r="AJ2" s="66"/>
      <c r="AK2" s="66"/>
      <c r="AL2" s="66"/>
    </row>
    <row r="3" spans="1:38" ht="14.25" customHeight="1">
      <c r="A3" s="329"/>
      <c r="B3" s="358" t="s">
        <v>38</v>
      </c>
      <c r="C3" s="331">
        <v>1990</v>
      </c>
      <c r="D3" s="331">
        <v>1991</v>
      </c>
      <c r="E3" s="331">
        <v>1992</v>
      </c>
      <c r="F3" s="331">
        <v>1993</v>
      </c>
      <c r="G3" s="331">
        <v>1994</v>
      </c>
      <c r="H3" s="331">
        <v>1995</v>
      </c>
      <c r="I3" s="331">
        <v>1996</v>
      </c>
      <c r="J3" s="331">
        <v>1997</v>
      </c>
      <c r="K3" s="331">
        <v>1998</v>
      </c>
      <c r="L3" s="331">
        <v>1999</v>
      </c>
      <c r="M3" s="331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53">
        <v>2006</v>
      </c>
      <c r="T3" s="53">
        <v>2007</v>
      </c>
      <c r="U3" s="53">
        <v>2008</v>
      </c>
      <c r="V3" s="53">
        <v>2009</v>
      </c>
      <c r="W3" s="53">
        <v>2010</v>
      </c>
      <c r="X3" s="53">
        <v>2011</v>
      </c>
      <c r="Y3" s="67">
        <v>2012</v>
      </c>
      <c r="Z3" s="67">
        <v>2013</v>
      </c>
      <c r="AA3" s="67">
        <v>2014</v>
      </c>
      <c r="AB3" s="67">
        <v>2015</v>
      </c>
      <c r="AC3" s="67">
        <v>2016</v>
      </c>
      <c r="AD3" s="67">
        <v>2017</v>
      </c>
      <c r="AE3" s="67">
        <v>2018</v>
      </c>
      <c r="AF3" s="53">
        <v>2019</v>
      </c>
      <c r="AG3" s="67">
        <v>2020</v>
      </c>
      <c r="AH3" s="67">
        <v>2021</v>
      </c>
      <c r="AI3" s="318"/>
      <c r="AJ3" s="318"/>
      <c r="AK3" s="318"/>
      <c r="AL3" s="318"/>
    </row>
    <row r="4" spans="1:38">
      <c r="A4" s="333"/>
      <c r="B4" s="333"/>
      <c r="C4" s="334" t="s">
        <v>224</v>
      </c>
      <c r="D4" s="334" t="s">
        <v>225</v>
      </c>
      <c r="E4" s="334" t="s">
        <v>226</v>
      </c>
      <c r="F4" s="334" t="s">
        <v>227</v>
      </c>
      <c r="G4" s="334" t="s">
        <v>228</v>
      </c>
      <c r="H4" s="334" t="s">
        <v>229</v>
      </c>
      <c r="I4" s="334" t="s">
        <v>230</v>
      </c>
      <c r="J4" s="334" t="s">
        <v>231</v>
      </c>
      <c r="K4" s="334" t="s">
        <v>232</v>
      </c>
      <c r="L4" s="334" t="s">
        <v>233</v>
      </c>
      <c r="M4" s="334" t="s">
        <v>39</v>
      </c>
      <c r="N4" s="335" t="s">
        <v>40</v>
      </c>
      <c r="O4" s="335" t="s">
        <v>41</v>
      </c>
      <c r="P4" s="335" t="s">
        <v>42</v>
      </c>
      <c r="Q4" s="335" t="s">
        <v>43</v>
      </c>
      <c r="R4" s="335" t="s">
        <v>44</v>
      </c>
      <c r="S4" s="57" t="s">
        <v>45</v>
      </c>
      <c r="T4" s="57" t="s">
        <v>46</v>
      </c>
      <c r="U4" s="68" t="s">
        <v>47</v>
      </c>
      <c r="V4" s="68" t="s">
        <v>48</v>
      </c>
      <c r="W4" s="68" t="s">
        <v>49</v>
      </c>
      <c r="X4" s="68" t="s">
        <v>50</v>
      </c>
      <c r="Y4" s="68" t="s">
        <v>51</v>
      </c>
      <c r="Z4" s="68" t="s">
        <v>52</v>
      </c>
      <c r="AA4" s="68" t="s">
        <v>53</v>
      </c>
      <c r="AB4" s="68" t="s">
        <v>54</v>
      </c>
      <c r="AC4" s="68" t="s">
        <v>55</v>
      </c>
      <c r="AD4" s="68" t="s">
        <v>56</v>
      </c>
      <c r="AE4" s="68" t="s">
        <v>57</v>
      </c>
      <c r="AF4" s="37" t="s">
        <v>267</v>
      </c>
      <c r="AG4" s="68" t="s">
        <v>222</v>
      </c>
      <c r="AH4" s="68" t="s">
        <v>302</v>
      </c>
      <c r="AI4" s="319" t="s">
        <v>255</v>
      </c>
      <c r="AJ4" s="319" t="s">
        <v>256</v>
      </c>
      <c r="AK4" s="319" t="s">
        <v>257</v>
      </c>
      <c r="AL4" s="320" t="s">
        <v>303</v>
      </c>
    </row>
    <row r="5" spans="1:38">
      <c r="A5" s="333"/>
      <c r="B5" s="333" t="s">
        <v>108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60"/>
      <c r="O5" s="360"/>
      <c r="P5" s="360"/>
      <c r="Q5" s="360"/>
      <c r="R5" s="360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8"/>
      <c r="AH5" s="68"/>
      <c r="AI5" s="69"/>
      <c r="AJ5" s="69"/>
      <c r="AK5" s="69"/>
      <c r="AL5" s="69"/>
    </row>
    <row r="6" spans="1:38">
      <c r="A6" s="361"/>
      <c r="B6" s="362" t="s">
        <v>24</v>
      </c>
      <c r="C6" s="363">
        <v>19635795</v>
      </c>
      <c r="D6" s="363">
        <v>20001102</v>
      </c>
      <c r="E6" s="363">
        <v>20063722</v>
      </c>
      <c r="F6" s="363">
        <v>20395714</v>
      </c>
      <c r="G6" s="363">
        <v>19966793</v>
      </c>
      <c r="H6" s="363">
        <v>21228355</v>
      </c>
      <c r="I6" s="363">
        <v>21732657</v>
      </c>
      <c r="J6" s="363">
        <v>21193983</v>
      </c>
      <c r="K6" s="363">
        <v>20348388</v>
      </c>
      <c r="L6" s="363">
        <v>20023358</v>
      </c>
      <c r="M6" s="363">
        <v>20381209</v>
      </c>
      <c r="N6" s="373">
        <f>SUM(N7:N16)</f>
        <v>19784388</v>
      </c>
      <c r="O6" s="373">
        <f t="shared" ref="O6:AH6" si="0">SUM(O7:O16)</f>
        <v>19144708</v>
      </c>
      <c r="P6" s="373">
        <f t="shared" si="0"/>
        <v>19285155</v>
      </c>
      <c r="Q6" s="373">
        <f t="shared" si="0"/>
        <v>19441327</v>
      </c>
      <c r="R6" s="373">
        <f t="shared" si="0"/>
        <v>19901837</v>
      </c>
      <c r="S6" s="313">
        <f t="shared" si="0"/>
        <v>19782242.294825662</v>
      </c>
      <c r="T6" s="313">
        <f t="shared" si="0"/>
        <v>19889432.330781937</v>
      </c>
      <c r="U6" s="313">
        <f t="shared" si="0"/>
        <v>19545690.871568378</v>
      </c>
      <c r="V6" s="313">
        <f t="shared" si="0"/>
        <v>18198634.559316851</v>
      </c>
      <c r="W6" s="313">
        <f t="shared" si="0"/>
        <v>19374669.281888761</v>
      </c>
      <c r="X6" s="313">
        <f t="shared" si="0"/>
        <v>19401843.34138649</v>
      </c>
      <c r="Y6" s="313">
        <f t="shared" si="0"/>
        <v>19586754.252332043</v>
      </c>
      <c r="Z6" s="313">
        <f t="shared" si="0"/>
        <v>19885048.633353006</v>
      </c>
      <c r="AA6" s="377">
        <f t="shared" si="0"/>
        <v>19957695.406695016</v>
      </c>
      <c r="AB6" s="377">
        <f t="shared" si="0"/>
        <v>20187819.183975238</v>
      </c>
      <c r="AC6" s="377">
        <f t="shared" si="0"/>
        <v>20260598.70055842</v>
      </c>
      <c r="AD6" s="377">
        <f t="shared" si="0"/>
        <v>20703790.339684371</v>
      </c>
      <c r="AE6" s="377">
        <f t="shared" si="0"/>
        <v>20612569.931051183</v>
      </c>
      <c r="AF6" s="377">
        <f t="shared" si="0"/>
        <v>20553629</v>
      </c>
      <c r="AG6" s="377">
        <f t="shared" si="0"/>
        <v>19765449</v>
      </c>
      <c r="AH6" s="377">
        <f t="shared" si="0"/>
        <v>20387138</v>
      </c>
      <c r="AI6" s="321">
        <f>ROUND((AE6-AD6)/AD6*100,1)</f>
        <v>-0.4</v>
      </c>
      <c r="AJ6" s="321">
        <f>ROUND((AF6-AE6)/AE6*100,1)</f>
        <v>-0.3</v>
      </c>
      <c r="AK6" s="321">
        <f>ROUND((AG6-AF6)/AF6*100,1)</f>
        <v>-3.8</v>
      </c>
      <c r="AL6" s="321">
        <f>ROUND((AH6-AG6)/AG6*100,1)</f>
        <v>3.1</v>
      </c>
    </row>
    <row r="7" spans="1:38">
      <c r="A7" s="345">
        <v>100</v>
      </c>
      <c r="B7" s="336" t="s">
        <v>25</v>
      </c>
      <c r="C7" s="337">
        <v>6351099</v>
      </c>
      <c r="D7" s="337">
        <v>6480473</v>
      </c>
      <c r="E7" s="337">
        <v>6588232</v>
      </c>
      <c r="F7" s="337">
        <v>6740215</v>
      </c>
      <c r="G7" s="337">
        <v>6556000</v>
      </c>
      <c r="H7" s="337">
        <v>6895187</v>
      </c>
      <c r="I7" s="337">
        <v>7126232</v>
      </c>
      <c r="J7" s="337">
        <v>6857399</v>
      </c>
      <c r="K7" s="337">
        <v>6666706</v>
      </c>
      <c r="L7" s="337">
        <v>6618114</v>
      </c>
      <c r="M7" s="337">
        <v>6699488</v>
      </c>
      <c r="N7" s="373">
        <f>N18</f>
        <v>6558112</v>
      </c>
      <c r="O7" s="373">
        <f t="shared" ref="O7:AH8" si="1">O18</f>
        <v>5902716</v>
      </c>
      <c r="P7" s="373">
        <f t="shared" si="1"/>
        <v>5981080</v>
      </c>
      <c r="Q7" s="373">
        <f t="shared" si="1"/>
        <v>6027118</v>
      </c>
      <c r="R7" s="373">
        <f t="shared" si="1"/>
        <v>6154327</v>
      </c>
      <c r="S7" s="313">
        <f t="shared" si="1"/>
        <v>6143395.2948256619</v>
      </c>
      <c r="T7" s="313">
        <f t="shared" si="1"/>
        <v>6202398.3307819366</v>
      </c>
      <c r="U7" s="313">
        <f t="shared" si="1"/>
        <v>6091594.8715683781</v>
      </c>
      <c r="V7" s="313">
        <f t="shared" si="1"/>
        <v>5953412.5593168512</v>
      </c>
      <c r="W7" s="313">
        <f t="shared" si="1"/>
        <v>6313905.2818887606</v>
      </c>
      <c r="X7" s="313">
        <f t="shared" si="1"/>
        <v>6383036.3413864896</v>
      </c>
      <c r="Y7" s="313">
        <f t="shared" si="1"/>
        <v>6367879.2523320429</v>
      </c>
      <c r="Z7" s="313">
        <f t="shared" si="1"/>
        <v>6385578.6333530061</v>
      </c>
      <c r="AA7" s="313">
        <f t="shared" si="1"/>
        <v>6488973.4066950157</v>
      </c>
      <c r="AB7" s="313">
        <f t="shared" si="1"/>
        <v>6571170.1839752384</v>
      </c>
      <c r="AC7" s="313">
        <f t="shared" si="1"/>
        <v>6536551.7005584203</v>
      </c>
      <c r="AD7" s="313">
        <f t="shared" si="1"/>
        <v>6681355.3396843709</v>
      </c>
      <c r="AE7" s="313">
        <f t="shared" si="1"/>
        <v>6626222.9310511835</v>
      </c>
      <c r="AF7" s="313">
        <f t="shared" si="1"/>
        <v>6475033</v>
      </c>
      <c r="AG7" s="313">
        <f t="shared" si="1"/>
        <v>6213348</v>
      </c>
      <c r="AH7" s="313">
        <f t="shared" si="1"/>
        <v>6363213</v>
      </c>
      <c r="AI7" s="321">
        <f t="shared" ref="AI7:AL67" si="2">ROUND((AE7-AD7)/AD7*100,1)</f>
        <v>-0.8</v>
      </c>
      <c r="AJ7" s="321">
        <f t="shared" si="2"/>
        <v>-2.2999999999999998</v>
      </c>
      <c r="AK7" s="321">
        <f t="shared" si="2"/>
        <v>-4</v>
      </c>
      <c r="AL7" s="321">
        <f t="shared" si="2"/>
        <v>2.4</v>
      </c>
    </row>
    <row r="8" spans="1:38">
      <c r="A8" s="345" t="s">
        <v>292</v>
      </c>
      <c r="B8" s="336" t="s">
        <v>26</v>
      </c>
      <c r="C8" s="337">
        <v>3295493</v>
      </c>
      <c r="D8" s="337">
        <v>3244932</v>
      </c>
      <c r="E8" s="337">
        <v>3218925</v>
      </c>
      <c r="F8" s="337">
        <v>3179225</v>
      </c>
      <c r="G8" s="337">
        <v>3117638</v>
      </c>
      <c r="H8" s="337">
        <v>3407337</v>
      </c>
      <c r="I8" s="337">
        <v>3432588</v>
      </c>
      <c r="J8" s="337">
        <v>3244686</v>
      </c>
      <c r="K8" s="337">
        <v>2966663</v>
      </c>
      <c r="L8" s="337">
        <v>2830471</v>
      </c>
      <c r="M8" s="337">
        <v>2924190</v>
      </c>
      <c r="N8" s="373">
        <f>N19</f>
        <v>2889916</v>
      </c>
      <c r="O8" s="373">
        <f t="shared" si="1"/>
        <v>2822870</v>
      </c>
      <c r="P8" s="373">
        <f t="shared" si="1"/>
        <v>2845675</v>
      </c>
      <c r="Q8" s="373">
        <f t="shared" si="1"/>
        <v>2884172</v>
      </c>
      <c r="R8" s="373">
        <f t="shared" si="1"/>
        <v>2998222</v>
      </c>
      <c r="S8" s="313">
        <f t="shared" si="1"/>
        <v>3020812</v>
      </c>
      <c r="T8" s="313">
        <f t="shared" si="1"/>
        <v>3067015</v>
      </c>
      <c r="U8" s="313">
        <f t="shared" si="1"/>
        <v>2955751</v>
      </c>
      <c r="V8" s="313">
        <f t="shared" si="1"/>
        <v>2786842</v>
      </c>
      <c r="W8" s="313">
        <f t="shared" si="1"/>
        <v>3062147</v>
      </c>
      <c r="X8" s="313">
        <f t="shared" si="1"/>
        <v>3098606</v>
      </c>
      <c r="Y8" s="313">
        <f t="shared" si="1"/>
        <v>3064390</v>
      </c>
      <c r="Z8" s="313">
        <f t="shared" si="1"/>
        <v>3141253</v>
      </c>
      <c r="AA8" s="313">
        <f t="shared" si="1"/>
        <v>3128682</v>
      </c>
      <c r="AB8" s="313">
        <f t="shared" si="1"/>
        <v>3231097</v>
      </c>
      <c r="AC8" s="313">
        <f t="shared" si="1"/>
        <v>3240292</v>
      </c>
      <c r="AD8" s="313">
        <f t="shared" si="1"/>
        <v>3358226</v>
      </c>
      <c r="AE8" s="313">
        <f t="shared" si="1"/>
        <v>3316562</v>
      </c>
      <c r="AF8" s="313">
        <f t="shared" si="1"/>
        <v>3389100</v>
      </c>
      <c r="AG8" s="313">
        <f t="shared" si="1"/>
        <v>3287582</v>
      </c>
      <c r="AH8" s="313">
        <f t="shared" si="1"/>
        <v>3393504</v>
      </c>
      <c r="AI8" s="321">
        <f t="shared" si="2"/>
        <v>-1.2</v>
      </c>
      <c r="AJ8" s="321">
        <f t="shared" si="2"/>
        <v>2.2000000000000002</v>
      </c>
      <c r="AK8" s="321">
        <f t="shared" si="2"/>
        <v>-3</v>
      </c>
      <c r="AL8" s="321">
        <f t="shared" si="2"/>
        <v>3.2</v>
      </c>
    </row>
    <row r="9" spans="1:38">
      <c r="A9" s="345">
        <v>2</v>
      </c>
      <c r="B9" s="336" t="s">
        <v>27</v>
      </c>
      <c r="C9" s="337">
        <v>1662695</v>
      </c>
      <c r="D9" s="337">
        <v>1683738</v>
      </c>
      <c r="E9" s="337">
        <v>1689608</v>
      </c>
      <c r="F9" s="337">
        <v>1726523</v>
      </c>
      <c r="G9" s="337">
        <v>1640145</v>
      </c>
      <c r="H9" s="337">
        <v>1810672</v>
      </c>
      <c r="I9" s="337">
        <v>1840292</v>
      </c>
      <c r="J9" s="337">
        <v>1859389</v>
      </c>
      <c r="K9" s="337">
        <v>1815299</v>
      </c>
      <c r="L9" s="337">
        <v>1761879</v>
      </c>
      <c r="M9" s="337">
        <v>1797958</v>
      </c>
      <c r="N9" s="373">
        <f>N23</f>
        <v>1752987</v>
      </c>
      <c r="O9" s="373">
        <f t="shared" ref="O9:AH9" si="3">O23</f>
        <v>1712911</v>
      </c>
      <c r="P9" s="373">
        <f t="shared" si="3"/>
        <v>1749188</v>
      </c>
      <c r="Q9" s="373">
        <f t="shared" si="3"/>
        <v>1784065</v>
      </c>
      <c r="R9" s="373">
        <f t="shared" si="3"/>
        <v>1858810</v>
      </c>
      <c r="S9" s="313">
        <f t="shared" si="3"/>
        <v>1834794</v>
      </c>
      <c r="T9" s="313">
        <f t="shared" si="3"/>
        <v>1835789</v>
      </c>
      <c r="U9" s="313">
        <f t="shared" si="3"/>
        <v>1755947</v>
      </c>
      <c r="V9" s="313">
        <f t="shared" si="3"/>
        <v>1663625</v>
      </c>
      <c r="W9" s="313">
        <f t="shared" si="3"/>
        <v>1751825</v>
      </c>
      <c r="X9" s="313">
        <f t="shared" si="3"/>
        <v>1805591</v>
      </c>
      <c r="Y9" s="313">
        <f t="shared" si="3"/>
        <v>1862320</v>
      </c>
      <c r="Z9" s="313">
        <f t="shared" si="3"/>
        <v>1867866</v>
      </c>
      <c r="AA9" s="313">
        <f t="shared" si="3"/>
        <v>1845046</v>
      </c>
      <c r="AB9" s="313">
        <f t="shared" si="3"/>
        <v>1853724</v>
      </c>
      <c r="AC9" s="313">
        <f t="shared" si="3"/>
        <v>1936252</v>
      </c>
      <c r="AD9" s="313">
        <f t="shared" si="3"/>
        <v>1932043</v>
      </c>
      <c r="AE9" s="313">
        <f t="shared" si="3"/>
        <v>1913237</v>
      </c>
      <c r="AF9" s="313">
        <f t="shared" si="3"/>
        <v>2057465</v>
      </c>
      <c r="AG9" s="313">
        <f t="shared" si="3"/>
        <v>1968704</v>
      </c>
      <c r="AH9" s="313">
        <f t="shared" si="3"/>
        <v>2017093</v>
      </c>
      <c r="AI9" s="321">
        <f t="shared" si="2"/>
        <v>-1</v>
      </c>
      <c r="AJ9" s="321">
        <f t="shared" si="2"/>
        <v>7.5</v>
      </c>
      <c r="AK9" s="321">
        <f t="shared" si="2"/>
        <v>-4.3</v>
      </c>
      <c r="AL9" s="321">
        <f t="shared" si="2"/>
        <v>2.5</v>
      </c>
    </row>
    <row r="10" spans="1:38">
      <c r="A10" s="345">
        <v>3</v>
      </c>
      <c r="B10" s="336" t="s">
        <v>28</v>
      </c>
      <c r="C10" s="337">
        <v>2517320</v>
      </c>
      <c r="D10" s="337">
        <v>2587911</v>
      </c>
      <c r="E10" s="337">
        <v>2507298</v>
      </c>
      <c r="F10" s="337">
        <v>2526479</v>
      </c>
      <c r="G10" s="337">
        <v>2473573</v>
      </c>
      <c r="H10" s="337">
        <v>2668012</v>
      </c>
      <c r="I10" s="337">
        <v>2712525</v>
      </c>
      <c r="J10" s="337">
        <v>2700545</v>
      </c>
      <c r="K10" s="337">
        <v>2557105</v>
      </c>
      <c r="L10" s="337">
        <v>2531666</v>
      </c>
      <c r="M10" s="337">
        <v>2597590</v>
      </c>
      <c r="N10" s="373">
        <f>N29</f>
        <v>2429194</v>
      </c>
      <c r="O10" s="373">
        <f t="shared" ref="O10:AH10" si="4">O29</f>
        <v>2501954</v>
      </c>
      <c r="P10" s="373">
        <f t="shared" si="4"/>
        <v>2548675</v>
      </c>
      <c r="Q10" s="373">
        <f t="shared" si="4"/>
        <v>2570772</v>
      </c>
      <c r="R10" s="373">
        <f t="shared" si="4"/>
        <v>2654911</v>
      </c>
      <c r="S10" s="313">
        <f t="shared" si="4"/>
        <v>2720814</v>
      </c>
      <c r="T10" s="313">
        <f t="shared" si="4"/>
        <v>2771416</v>
      </c>
      <c r="U10" s="313">
        <f t="shared" si="4"/>
        <v>2794410</v>
      </c>
      <c r="V10" s="313">
        <f t="shared" si="4"/>
        <v>2365538</v>
      </c>
      <c r="W10" s="313">
        <f t="shared" si="4"/>
        <v>2511832</v>
      </c>
      <c r="X10" s="313">
        <f t="shared" si="4"/>
        <v>2446380</v>
      </c>
      <c r="Y10" s="313">
        <f t="shared" si="4"/>
        <v>2652108</v>
      </c>
      <c r="Z10" s="313">
        <f t="shared" si="4"/>
        <v>2656221</v>
      </c>
      <c r="AA10" s="313">
        <f t="shared" si="4"/>
        <v>2661282</v>
      </c>
      <c r="AB10" s="313">
        <f t="shared" si="4"/>
        <v>2670465</v>
      </c>
      <c r="AC10" s="313">
        <f t="shared" si="4"/>
        <v>2600797</v>
      </c>
      <c r="AD10" s="313">
        <f t="shared" si="4"/>
        <v>2619833</v>
      </c>
      <c r="AE10" s="313">
        <f t="shared" si="4"/>
        <v>2660216</v>
      </c>
      <c r="AF10" s="313">
        <f t="shared" si="4"/>
        <v>2676626</v>
      </c>
      <c r="AG10" s="313">
        <f t="shared" si="4"/>
        <v>2557780</v>
      </c>
      <c r="AH10" s="313">
        <f t="shared" si="4"/>
        <v>2645942</v>
      </c>
      <c r="AI10" s="321">
        <f t="shared" si="2"/>
        <v>1.5</v>
      </c>
      <c r="AJ10" s="321">
        <f t="shared" si="2"/>
        <v>0.6</v>
      </c>
      <c r="AK10" s="321">
        <f t="shared" si="2"/>
        <v>-4.4000000000000004</v>
      </c>
      <c r="AL10" s="321">
        <f t="shared" si="2"/>
        <v>3.4</v>
      </c>
    </row>
    <row r="11" spans="1:38">
      <c r="A11" s="345">
        <v>4</v>
      </c>
      <c r="B11" s="336" t="s">
        <v>29</v>
      </c>
      <c r="C11" s="337">
        <v>994875</v>
      </c>
      <c r="D11" s="337">
        <v>1026170</v>
      </c>
      <c r="E11" s="337">
        <v>1011982</v>
      </c>
      <c r="F11" s="337">
        <v>1065241</v>
      </c>
      <c r="G11" s="337">
        <v>1067459</v>
      </c>
      <c r="H11" s="337">
        <v>1119763</v>
      </c>
      <c r="I11" s="337">
        <v>1169297</v>
      </c>
      <c r="J11" s="337">
        <v>1149380</v>
      </c>
      <c r="K11" s="337">
        <v>1114850</v>
      </c>
      <c r="L11" s="337">
        <v>1144873</v>
      </c>
      <c r="M11" s="337">
        <v>1154821</v>
      </c>
      <c r="N11" s="373">
        <f>N35</f>
        <v>1139753</v>
      </c>
      <c r="O11" s="373">
        <f t="shared" ref="O11:AH11" si="5">O35</f>
        <v>1129022</v>
      </c>
      <c r="P11" s="373">
        <f t="shared" si="5"/>
        <v>1135851</v>
      </c>
      <c r="Q11" s="373">
        <f t="shared" si="5"/>
        <v>1139462</v>
      </c>
      <c r="R11" s="373">
        <f t="shared" si="5"/>
        <v>1163868</v>
      </c>
      <c r="S11" s="313">
        <f t="shared" si="5"/>
        <v>1152215</v>
      </c>
      <c r="T11" s="313">
        <f t="shared" si="5"/>
        <v>1137424</v>
      </c>
      <c r="U11" s="313">
        <f t="shared" si="5"/>
        <v>1119862</v>
      </c>
      <c r="V11" s="313">
        <f t="shared" si="5"/>
        <v>1046972</v>
      </c>
      <c r="W11" s="313">
        <f t="shared" si="5"/>
        <v>1084258</v>
      </c>
      <c r="X11" s="313">
        <f t="shared" si="5"/>
        <v>1047551</v>
      </c>
      <c r="Y11" s="313">
        <f t="shared" si="5"/>
        <v>1058510</v>
      </c>
      <c r="Z11" s="313">
        <f t="shared" si="5"/>
        <v>1071429</v>
      </c>
      <c r="AA11" s="313">
        <f t="shared" si="5"/>
        <v>1056034</v>
      </c>
      <c r="AB11" s="313">
        <f t="shared" si="5"/>
        <v>1038873</v>
      </c>
      <c r="AC11" s="313">
        <f t="shared" si="5"/>
        <v>1082301</v>
      </c>
      <c r="AD11" s="313">
        <f t="shared" si="5"/>
        <v>1143634</v>
      </c>
      <c r="AE11" s="313">
        <f t="shared" si="5"/>
        <v>1127143</v>
      </c>
      <c r="AF11" s="313">
        <f t="shared" si="5"/>
        <v>1113708</v>
      </c>
      <c r="AG11" s="313">
        <f t="shared" si="5"/>
        <v>1063408</v>
      </c>
      <c r="AH11" s="313">
        <f t="shared" si="5"/>
        <v>1109555</v>
      </c>
      <c r="AI11" s="321">
        <f t="shared" si="2"/>
        <v>-1.4</v>
      </c>
      <c r="AJ11" s="321">
        <f t="shared" si="2"/>
        <v>-1.2</v>
      </c>
      <c r="AK11" s="321">
        <f t="shared" si="2"/>
        <v>-4.5</v>
      </c>
      <c r="AL11" s="321">
        <f t="shared" si="2"/>
        <v>4.3</v>
      </c>
    </row>
    <row r="12" spans="1:38">
      <c r="A12" s="345">
        <v>5</v>
      </c>
      <c r="B12" s="336" t="s">
        <v>30</v>
      </c>
      <c r="C12" s="337">
        <v>2517328</v>
      </c>
      <c r="D12" s="337">
        <v>2586757</v>
      </c>
      <c r="E12" s="337">
        <v>2642134</v>
      </c>
      <c r="F12" s="337">
        <v>2615806</v>
      </c>
      <c r="G12" s="337">
        <v>2557534</v>
      </c>
      <c r="H12" s="337">
        <v>2633951</v>
      </c>
      <c r="I12" s="337">
        <v>2705805</v>
      </c>
      <c r="J12" s="337">
        <v>2659852</v>
      </c>
      <c r="K12" s="337">
        <v>2558071</v>
      </c>
      <c r="L12" s="337">
        <v>2463080</v>
      </c>
      <c r="M12" s="337">
        <v>2504580</v>
      </c>
      <c r="N12" s="373">
        <f>N42</f>
        <v>2427698</v>
      </c>
      <c r="O12" s="373">
        <f t="shared" ref="O12:AH12" si="6">O42</f>
        <v>2393277</v>
      </c>
      <c r="P12" s="373">
        <f t="shared" si="6"/>
        <v>2424962</v>
      </c>
      <c r="Q12" s="373">
        <f t="shared" si="6"/>
        <v>2469002</v>
      </c>
      <c r="R12" s="373">
        <f t="shared" si="6"/>
        <v>2518709</v>
      </c>
      <c r="S12" s="313">
        <f t="shared" si="6"/>
        <v>2473987</v>
      </c>
      <c r="T12" s="313">
        <f t="shared" si="6"/>
        <v>2460607</v>
      </c>
      <c r="U12" s="313">
        <f t="shared" si="6"/>
        <v>2537977</v>
      </c>
      <c r="V12" s="313">
        <f t="shared" si="6"/>
        <v>2212351</v>
      </c>
      <c r="W12" s="313">
        <f t="shared" si="6"/>
        <v>2401323</v>
      </c>
      <c r="X12" s="313">
        <f t="shared" si="6"/>
        <v>2383843</v>
      </c>
      <c r="Y12" s="313">
        <f t="shared" si="6"/>
        <v>2369876</v>
      </c>
      <c r="Z12" s="313">
        <f t="shared" si="6"/>
        <v>2468464</v>
      </c>
      <c r="AA12" s="313">
        <f t="shared" si="6"/>
        <v>2479193</v>
      </c>
      <c r="AB12" s="313">
        <f t="shared" si="6"/>
        <v>2480926</v>
      </c>
      <c r="AC12" s="313">
        <f t="shared" si="6"/>
        <v>2520304</v>
      </c>
      <c r="AD12" s="313">
        <f t="shared" si="6"/>
        <v>2547579</v>
      </c>
      <c r="AE12" s="313">
        <f t="shared" si="6"/>
        <v>2540318</v>
      </c>
      <c r="AF12" s="313">
        <f t="shared" si="6"/>
        <v>2375293</v>
      </c>
      <c r="AG12" s="313">
        <f t="shared" si="6"/>
        <v>2314428</v>
      </c>
      <c r="AH12" s="313">
        <f t="shared" si="6"/>
        <v>2423057</v>
      </c>
      <c r="AI12" s="321">
        <f t="shared" si="2"/>
        <v>-0.3</v>
      </c>
      <c r="AJ12" s="321">
        <f t="shared" si="2"/>
        <v>-6.5</v>
      </c>
      <c r="AK12" s="321">
        <f t="shared" si="2"/>
        <v>-2.6</v>
      </c>
      <c r="AL12" s="321">
        <f t="shared" si="2"/>
        <v>4.7</v>
      </c>
    </row>
    <row r="13" spans="1:38">
      <c r="A13" s="345">
        <v>6</v>
      </c>
      <c r="B13" s="336" t="s">
        <v>31</v>
      </c>
      <c r="C13" s="337">
        <v>891486</v>
      </c>
      <c r="D13" s="337">
        <v>944131</v>
      </c>
      <c r="E13" s="337">
        <v>926151</v>
      </c>
      <c r="F13" s="337">
        <v>983577</v>
      </c>
      <c r="G13" s="337">
        <v>997879</v>
      </c>
      <c r="H13" s="337">
        <v>1068513</v>
      </c>
      <c r="I13" s="337">
        <v>1080117</v>
      </c>
      <c r="J13" s="337">
        <v>1055069</v>
      </c>
      <c r="K13" s="337">
        <v>1037989</v>
      </c>
      <c r="L13" s="337">
        <v>1067910</v>
      </c>
      <c r="M13" s="337">
        <v>1070674</v>
      </c>
      <c r="N13" s="373">
        <f>N47</f>
        <v>997082</v>
      </c>
      <c r="O13" s="373">
        <f t="shared" ref="O13:AH13" si="7">O47</f>
        <v>1003921</v>
      </c>
      <c r="P13" s="373">
        <f t="shared" si="7"/>
        <v>986449</v>
      </c>
      <c r="Q13" s="373">
        <f t="shared" si="7"/>
        <v>978114</v>
      </c>
      <c r="R13" s="373">
        <f t="shared" si="7"/>
        <v>975112</v>
      </c>
      <c r="S13" s="313">
        <f t="shared" si="7"/>
        <v>956673</v>
      </c>
      <c r="T13" s="313">
        <f t="shared" si="7"/>
        <v>948344</v>
      </c>
      <c r="U13" s="313">
        <f t="shared" si="7"/>
        <v>913673</v>
      </c>
      <c r="V13" s="313">
        <f t="shared" si="7"/>
        <v>861677</v>
      </c>
      <c r="W13" s="313">
        <f t="shared" si="7"/>
        <v>908916</v>
      </c>
      <c r="X13" s="313">
        <f t="shared" si="7"/>
        <v>914581</v>
      </c>
      <c r="Y13" s="313">
        <f t="shared" si="7"/>
        <v>937064</v>
      </c>
      <c r="Z13" s="313">
        <f t="shared" si="7"/>
        <v>916600</v>
      </c>
      <c r="AA13" s="313">
        <f t="shared" si="7"/>
        <v>933764</v>
      </c>
      <c r="AB13" s="313">
        <f t="shared" si="7"/>
        <v>944179</v>
      </c>
      <c r="AC13" s="313">
        <f t="shared" si="7"/>
        <v>952301</v>
      </c>
      <c r="AD13" s="313">
        <f t="shared" si="7"/>
        <v>998217</v>
      </c>
      <c r="AE13" s="313">
        <f t="shared" si="7"/>
        <v>1013339</v>
      </c>
      <c r="AF13" s="313">
        <f t="shared" si="7"/>
        <v>991913</v>
      </c>
      <c r="AG13" s="313">
        <f t="shared" si="7"/>
        <v>945524</v>
      </c>
      <c r="AH13" s="313">
        <f t="shared" si="7"/>
        <v>982680</v>
      </c>
      <c r="AI13" s="321">
        <f t="shared" si="2"/>
        <v>1.5</v>
      </c>
      <c r="AJ13" s="321">
        <f t="shared" si="2"/>
        <v>-2.1</v>
      </c>
      <c r="AK13" s="321">
        <f t="shared" si="2"/>
        <v>-4.7</v>
      </c>
      <c r="AL13" s="321">
        <f t="shared" si="2"/>
        <v>3.9</v>
      </c>
    </row>
    <row r="14" spans="1:38">
      <c r="A14" s="345">
        <v>7</v>
      </c>
      <c r="B14" s="336" t="s">
        <v>32</v>
      </c>
      <c r="C14" s="337">
        <v>581752</v>
      </c>
      <c r="D14" s="337">
        <v>592994</v>
      </c>
      <c r="E14" s="337">
        <v>608019</v>
      </c>
      <c r="F14" s="337">
        <v>644647</v>
      </c>
      <c r="G14" s="337">
        <v>626392</v>
      </c>
      <c r="H14" s="337">
        <v>660159</v>
      </c>
      <c r="I14" s="337">
        <v>691636</v>
      </c>
      <c r="J14" s="337">
        <v>703527</v>
      </c>
      <c r="K14" s="337">
        <v>699310</v>
      </c>
      <c r="L14" s="337">
        <v>697424</v>
      </c>
      <c r="M14" s="337">
        <v>703303</v>
      </c>
      <c r="N14" s="373">
        <f>N55</f>
        <v>674476</v>
      </c>
      <c r="O14" s="373">
        <f t="shared" ref="O14:AH14" si="8">O55</f>
        <v>706258</v>
      </c>
      <c r="P14" s="373">
        <f t="shared" si="8"/>
        <v>679093</v>
      </c>
      <c r="Q14" s="373">
        <f t="shared" si="8"/>
        <v>673617</v>
      </c>
      <c r="R14" s="373">
        <f t="shared" si="8"/>
        <v>666460</v>
      </c>
      <c r="S14" s="313">
        <f t="shared" si="8"/>
        <v>613798</v>
      </c>
      <c r="T14" s="313">
        <f t="shared" si="8"/>
        <v>610654</v>
      </c>
      <c r="U14" s="313">
        <f t="shared" si="8"/>
        <v>574592</v>
      </c>
      <c r="V14" s="313">
        <f t="shared" si="8"/>
        <v>548385</v>
      </c>
      <c r="W14" s="313">
        <f t="shared" si="8"/>
        <v>555486</v>
      </c>
      <c r="X14" s="313">
        <f t="shared" si="8"/>
        <v>557951</v>
      </c>
      <c r="Y14" s="313">
        <f t="shared" si="8"/>
        <v>568392</v>
      </c>
      <c r="Z14" s="313">
        <f t="shared" si="8"/>
        <v>582615</v>
      </c>
      <c r="AA14" s="313">
        <f t="shared" si="8"/>
        <v>587075</v>
      </c>
      <c r="AB14" s="313">
        <f t="shared" si="8"/>
        <v>601643</v>
      </c>
      <c r="AC14" s="313">
        <f t="shared" si="8"/>
        <v>595296</v>
      </c>
      <c r="AD14" s="313">
        <f t="shared" si="8"/>
        <v>615172</v>
      </c>
      <c r="AE14" s="313">
        <f t="shared" si="8"/>
        <v>605394</v>
      </c>
      <c r="AF14" s="313">
        <f t="shared" si="8"/>
        <v>636064</v>
      </c>
      <c r="AG14" s="313">
        <f t="shared" si="8"/>
        <v>613449</v>
      </c>
      <c r="AH14" s="313">
        <f t="shared" si="8"/>
        <v>621582</v>
      </c>
      <c r="AI14" s="321">
        <f t="shared" si="2"/>
        <v>-1.6</v>
      </c>
      <c r="AJ14" s="321">
        <f t="shared" si="2"/>
        <v>5.0999999999999996</v>
      </c>
      <c r="AK14" s="321">
        <f t="shared" si="2"/>
        <v>-3.6</v>
      </c>
      <c r="AL14" s="321">
        <f t="shared" si="2"/>
        <v>1.3</v>
      </c>
    </row>
    <row r="15" spans="1:38">
      <c r="A15" s="345">
        <v>8</v>
      </c>
      <c r="B15" s="336" t="s">
        <v>33</v>
      </c>
      <c r="C15" s="337">
        <v>327297</v>
      </c>
      <c r="D15" s="337">
        <v>341159</v>
      </c>
      <c r="E15" s="337">
        <v>357195</v>
      </c>
      <c r="F15" s="337">
        <v>369258</v>
      </c>
      <c r="G15" s="337">
        <v>387328</v>
      </c>
      <c r="H15" s="337">
        <v>407762</v>
      </c>
      <c r="I15" s="337">
        <v>407629</v>
      </c>
      <c r="J15" s="337">
        <v>378945</v>
      </c>
      <c r="K15" s="337">
        <v>376194</v>
      </c>
      <c r="L15" s="337">
        <v>359657</v>
      </c>
      <c r="M15" s="337">
        <v>378601</v>
      </c>
      <c r="N15" s="373">
        <f>N61</f>
        <v>380068</v>
      </c>
      <c r="O15" s="373">
        <f t="shared" ref="O15:AH15" si="9">O61</f>
        <v>406849</v>
      </c>
      <c r="P15" s="373">
        <f t="shared" si="9"/>
        <v>399915</v>
      </c>
      <c r="Q15" s="373">
        <f t="shared" si="9"/>
        <v>391734</v>
      </c>
      <c r="R15" s="373">
        <f t="shared" si="9"/>
        <v>395727</v>
      </c>
      <c r="S15" s="313">
        <f t="shared" si="9"/>
        <v>382284</v>
      </c>
      <c r="T15" s="313">
        <f t="shared" si="9"/>
        <v>385161</v>
      </c>
      <c r="U15" s="313">
        <f t="shared" si="9"/>
        <v>354145</v>
      </c>
      <c r="V15" s="313">
        <f t="shared" si="9"/>
        <v>329782</v>
      </c>
      <c r="W15" s="313">
        <f>W61</f>
        <v>341753</v>
      </c>
      <c r="X15" s="313">
        <f t="shared" si="9"/>
        <v>336624</v>
      </c>
      <c r="Y15" s="313">
        <f t="shared" si="9"/>
        <v>276965</v>
      </c>
      <c r="Z15" s="313">
        <f t="shared" si="9"/>
        <v>363519</v>
      </c>
      <c r="AA15" s="313">
        <f t="shared" si="9"/>
        <v>352141</v>
      </c>
      <c r="AB15" s="313">
        <f t="shared" si="9"/>
        <v>364858</v>
      </c>
      <c r="AC15" s="313">
        <f t="shared" si="9"/>
        <v>368429</v>
      </c>
      <c r="AD15" s="313">
        <f t="shared" si="9"/>
        <v>376997</v>
      </c>
      <c r="AE15" s="313">
        <f t="shared" si="9"/>
        <v>381361</v>
      </c>
      <c r="AF15" s="313">
        <f t="shared" si="9"/>
        <v>383911</v>
      </c>
      <c r="AG15" s="313">
        <f t="shared" si="9"/>
        <v>367643</v>
      </c>
      <c r="AH15" s="313">
        <f t="shared" si="9"/>
        <v>382263</v>
      </c>
      <c r="AI15" s="321">
        <f t="shared" si="2"/>
        <v>1.2</v>
      </c>
      <c r="AJ15" s="321">
        <f t="shared" si="2"/>
        <v>0.7</v>
      </c>
      <c r="AK15" s="321">
        <f t="shared" si="2"/>
        <v>-4.2</v>
      </c>
      <c r="AL15" s="321">
        <f t="shared" si="2"/>
        <v>4</v>
      </c>
    </row>
    <row r="16" spans="1:38">
      <c r="A16" s="345">
        <v>9</v>
      </c>
      <c r="B16" s="336" t="s">
        <v>34</v>
      </c>
      <c r="C16" s="337">
        <v>496450</v>
      </c>
      <c r="D16" s="337">
        <v>512837</v>
      </c>
      <c r="E16" s="337">
        <v>514178</v>
      </c>
      <c r="F16" s="337">
        <v>544743</v>
      </c>
      <c r="G16" s="337">
        <v>542845</v>
      </c>
      <c r="H16" s="337">
        <v>556999</v>
      </c>
      <c r="I16" s="337">
        <v>566536</v>
      </c>
      <c r="J16" s="337">
        <v>585191</v>
      </c>
      <c r="K16" s="337">
        <v>556201</v>
      </c>
      <c r="L16" s="337">
        <v>548284</v>
      </c>
      <c r="M16" s="337">
        <v>550004</v>
      </c>
      <c r="N16" s="373">
        <f>N64</f>
        <v>535102</v>
      </c>
      <c r="O16" s="373">
        <f t="shared" ref="O16:AH16" si="10">O64</f>
        <v>564930</v>
      </c>
      <c r="P16" s="373">
        <f t="shared" si="10"/>
        <v>534267</v>
      </c>
      <c r="Q16" s="373">
        <f t="shared" si="10"/>
        <v>523271</v>
      </c>
      <c r="R16" s="373">
        <f t="shared" si="10"/>
        <v>515691</v>
      </c>
      <c r="S16" s="313">
        <f t="shared" si="10"/>
        <v>483470</v>
      </c>
      <c r="T16" s="313">
        <f t="shared" si="10"/>
        <v>470624</v>
      </c>
      <c r="U16" s="313">
        <f t="shared" si="10"/>
        <v>447739</v>
      </c>
      <c r="V16" s="313">
        <f t="shared" si="10"/>
        <v>430050</v>
      </c>
      <c r="W16" s="313">
        <f t="shared" si="10"/>
        <v>443224</v>
      </c>
      <c r="X16" s="313">
        <f t="shared" si="10"/>
        <v>427680</v>
      </c>
      <c r="Y16" s="313">
        <f t="shared" si="10"/>
        <v>429250</v>
      </c>
      <c r="Z16" s="313">
        <f t="shared" si="10"/>
        <v>431503</v>
      </c>
      <c r="AA16" s="313">
        <f t="shared" si="10"/>
        <v>425505</v>
      </c>
      <c r="AB16" s="313">
        <f t="shared" si="10"/>
        <v>430884</v>
      </c>
      <c r="AC16" s="313">
        <f t="shared" si="10"/>
        <v>428075</v>
      </c>
      <c r="AD16" s="313">
        <f t="shared" si="10"/>
        <v>430734</v>
      </c>
      <c r="AE16" s="313">
        <f t="shared" si="10"/>
        <v>428777</v>
      </c>
      <c r="AF16" s="313">
        <f t="shared" si="10"/>
        <v>454516</v>
      </c>
      <c r="AG16" s="313">
        <f t="shared" si="10"/>
        <v>433583</v>
      </c>
      <c r="AH16" s="313">
        <f t="shared" si="10"/>
        <v>448249</v>
      </c>
      <c r="AI16" s="321">
        <f t="shared" si="2"/>
        <v>-0.5</v>
      </c>
      <c r="AJ16" s="321">
        <f t="shared" si="2"/>
        <v>6</v>
      </c>
      <c r="AK16" s="321">
        <f t="shared" si="2"/>
        <v>-4.5999999999999996</v>
      </c>
      <c r="AL16" s="321">
        <f t="shared" si="2"/>
        <v>3.4</v>
      </c>
    </row>
    <row r="17" spans="1:38">
      <c r="A17" s="343"/>
      <c r="B17" s="344"/>
      <c r="C17" s="337" t="s">
        <v>259</v>
      </c>
      <c r="D17" s="337" t="s">
        <v>259</v>
      </c>
      <c r="E17" s="337" t="s">
        <v>259</v>
      </c>
      <c r="F17" s="337" t="s">
        <v>259</v>
      </c>
      <c r="G17" s="337" t="s">
        <v>259</v>
      </c>
      <c r="H17" s="337" t="s">
        <v>258</v>
      </c>
      <c r="I17" s="337" t="s">
        <v>259</v>
      </c>
      <c r="J17" s="337" t="s">
        <v>259</v>
      </c>
      <c r="K17" s="337" t="s">
        <v>259</v>
      </c>
      <c r="L17" s="337" t="s">
        <v>259</v>
      </c>
      <c r="M17" s="337" t="s">
        <v>259</v>
      </c>
      <c r="N17" s="373"/>
      <c r="O17" s="373"/>
      <c r="P17" s="373"/>
      <c r="Q17" s="373"/>
      <c r="R17" s="37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21" t="s">
        <v>259</v>
      </c>
      <c r="AJ17" s="321"/>
      <c r="AK17" s="321"/>
      <c r="AL17" s="321"/>
    </row>
    <row r="18" spans="1:38">
      <c r="A18" s="346">
        <v>100</v>
      </c>
      <c r="B18" s="344" t="s">
        <v>25</v>
      </c>
      <c r="C18" s="337">
        <v>6351099</v>
      </c>
      <c r="D18" s="337">
        <v>6480473</v>
      </c>
      <c r="E18" s="337">
        <v>6588232</v>
      </c>
      <c r="F18" s="337">
        <v>6740215</v>
      </c>
      <c r="G18" s="337">
        <v>6556000</v>
      </c>
      <c r="H18" s="337">
        <v>6895187</v>
      </c>
      <c r="I18" s="337">
        <v>7126232</v>
      </c>
      <c r="J18" s="337">
        <v>6857399</v>
      </c>
      <c r="K18" s="337">
        <v>6666706</v>
      </c>
      <c r="L18" s="337">
        <v>6618114</v>
      </c>
      <c r="M18" s="337">
        <v>6699488</v>
      </c>
      <c r="N18" s="373">
        <f>N2-SUM(N8:N16)</f>
        <v>6558112</v>
      </c>
      <c r="O18" s="373">
        <f>O2-SUM(O8:O16)</f>
        <v>5902716</v>
      </c>
      <c r="P18" s="373">
        <f>P2-SUM(P8:P16)</f>
        <v>5981080</v>
      </c>
      <c r="Q18" s="373">
        <f>Q2-SUM(Q8:Q16)</f>
        <v>6027118</v>
      </c>
      <c r="R18" s="373">
        <f>R2-SUM(R8:R16)</f>
        <v>6154327</v>
      </c>
      <c r="S18" s="313">
        <f>S87</f>
        <v>6143395.2948256619</v>
      </c>
      <c r="T18" s="313">
        <f t="shared" ref="T18:AD18" si="11">T87</f>
        <v>6202398.3307819366</v>
      </c>
      <c r="U18" s="313">
        <f t="shared" si="11"/>
        <v>6091594.8715683781</v>
      </c>
      <c r="V18" s="313">
        <f t="shared" si="11"/>
        <v>5953412.5593168512</v>
      </c>
      <c r="W18" s="313">
        <f t="shared" si="11"/>
        <v>6313905.2818887606</v>
      </c>
      <c r="X18" s="313">
        <f t="shared" si="11"/>
        <v>6383036.3413864896</v>
      </c>
      <c r="Y18" s="313">
        <f t="shared" si="11"/>
        <v>6367879.2523320429</v>
      </c>
      <c r="Z18" s="313">
        <f t="shared" si="11"/>
        <v>6385578.6333530061</v>
      </c>
      <c r="AA18" s="313">
        <f t="shared" si="11"/>
        <v>6488973.4066950157</v>
      </c>
      <c r="AB18" s="313">
        <f t="shared" si="11"/>
        <v>6571170.1839752384</v>
      </c>
      <c r="AC18" s="313">
        <f t="shared" si="11"/>
        <v>6536551.7005584203</v>
      </c>
      <c r="AD18" s="313">
        <f t="shared" si="11"/>
        <v>6681355.3396843709</v>
      </c>
      <c r="AE18" s="313">
        <f>AE87</f>
        <v>6626222.9310511835</v>
      </c>
      <c r="AF18" s="313">
        <v>6475033</v>
      </c>
      <c r="AG18" s="313">
        <v>6213348</v>
      </c>
      <c r="AH18" s="313">
        <v>6363213</v>
      </c>
      <c r="AI18" s="321">
        <f t="shared" si="2"/>
        <v>-0.8</v>
      </c>
      <c r="AJ18" s="321">
        <f t="shared" si="2"/>
        <v>-2.2999999999999998</v>
      </c>
      <c r="AK18" s="321">
        <f t="shared" si="2"/>
        <v>-4</v>
      </c>
      <c r="AL18" s="321">
        <f t="shared" si="2"/>
        <v>2.4</v>
      </c>
    </row>
    <row r="19" spans="1:38">
      <c r="A19" s="343">
        <v>1</v>
      </c>
      <c r="B19" s="347" t="s">
        <v>109</v>
      </c>
      <c r="C19" s="337">
        <v>3295493</v>
      </c>
      <c r="D19" s="337">
        <v>3244932</v>
      </c>
      <c r="E19" s="337">
        <v>3218925</v>
      </c>
      <c r="F19" s="337">
        <v>3179225</v>
      </c>
      <c r="G19" s="337">
        <v>3117638</v>
      </c>
      <c r="H19" s="337">
        <v>3407337</v>
      </c>
      <c r="I19" s="337">
        <v>3432588</v>
      </c>
      <c r="J19" s="337">
        <v>3244686</v>
      </c>
      <c r="K19" s="337">
        <v>2966663</v>
      </c>
      <c r="L19" s="337">
        <v>2830471</v>
      </c>
      <c r="M19" s="337">
        <v>2924190</v>
      </c>
      <c r="N19" s="373">
        <f t="shared" ref="N19:AD19" si="12">SUM(N20:N22)</f>
        <v>2889916</v>
      </c>
      <c r="O19" s="373">
        <f t="shared" si="12"/>
        <v>2822870</v>
      </c>
      <c r="P19" s="373">
        <f t="shared" si="12"/>
        <v>2845675</v>
      </c>
      <c r="Q19" s="373">
        <f t="shared" si="12"/>
        <v>2884172</v>
      </c>
      <c r="R19" s="373">
        <f t="shared" si="12"/>
        <v>2998222</v>
      </c>
      <c r="S19" s="313">
        <f t="shared" si="12"/>
        <v>3020812</v>
      </c>
      <c r="T19" s="313">
        <f t="shared" si="12"/>
        <v>3067015</v>
      </c>
      <c r="U19" s="313">
        <f t="shared" si="12"/>
        <v>2955751</v>
      </c>
      <c r="V19" s="313">
        <f t="shared" si="12"/>
        <v>2786842</v>
      </c>
      <c r="W19" s="313">
        <f t="shared" si="12"/>
        <v>3062147</v>
      </c>
      <c r="X19" s="313">
        <f t="shared" si="12"/>
        <v>3098606</v>
      </c>
      <c r="Y19" s="313">
        <f t="shared" si="12"/>
        <v>3064390</v>
      </c>
      <c r="Z19" s="313">
        <f t="shared" si="12"/>
        <v>3141253</v>
      </c>
      <c r="AA19" s="313">
        <f t="shared" si="12"/>
        <v>3128682</v>
      </c>
      <c r="AB19" s="313">
        <f t="shared" si="12"/>
        <v>3231097</v>
      </c>
      <c r="AC19" s="313">
        <f t="shared" si="12"/>
        <v>3240292</v>
      </c>
      <c r="AD19" s="313">
        <f t="shared" si="12"/>
        <v>3358226</v>
      </c>
      <c r="AE19" s="313">
        <f>SUM(AE20:AE22)</f>
        <v>3316562</v>
      </c>
      <c r="AF19" s="313">
        <f>SUM(AF20:AF22)</f>
        <v>3389100</v>
      </c>
      <c r="AG19" s="313">
        <f>SUM(AG20:AG22)</f>
        <v>3287582</v>
      </c>
      <c r="AH19" s="313">
        <f>SUM(AH20:AH22)</f>
        <v>3393504</v>
      </c>
      <c r="AI19" s="321">
        <f t="shared" si="2"/>
        <v>-1.2</v>
      </c>
      <c r="AJ19" s="321">
        <f t="shared" si="2"/>
        <v>2.2000000000000002</v>
      </c>
      <c r="AK19" s="321">
        <f t="shared" si="2"/>
        <v>-3</v>
      </c>
      <c r="AL19" s="321">
        <f t="shared" si="2"/>
        <v>3.2</v>
      </c>
    </row>
    <row r="20" spans="1:38">
      <c r="A20" s="346">
        <v>202</v>
      </c>
      <c r="B20" s="345" t="s">
        <v>110</v>
      </c>
      <c r="C20" s="337">
        <v>1971824</v>
      </c>
      <c r="D20" s="337">
        <v>1957741</v>
      </c>
      <c r="E20" s="337">
        <v>1950802</v>
      </c>
      <c r="F20" s="337">
        <v>1948803</v>
      </c>
      <c r="G20" s="337">
        <v>1912004</v>
      </c>
      <c r="H20" s="337">
        <v>1967884</v>
      </c>
      <c r="I20" s="337">
        <v>1963997</v>
      </c>
      <c r="J20" s="337">
        <v>1871644</v>
      </c>
      <c r="K20" s="337">
        <v>1684113</v>
      </c>
      <c r="L20" s="337">
        <v>1585266</v>
      </c>
      <c r="M20" s="337">
        <v>1653828</v>
      </c>
      <c r="N20" s="373">
        <f t="shared" ref="N20:R22" si="13">ROUND(N$2*N89/N$75,0)</f>
        <v>1616946</v>
      </c>
      <c r="O20" s="373">
        <f t="shared" si="13"/>
        <v>1497381</v>
      </c>
      <c r="P20" s="373">
        <f t="shared" si="13"/>
        <v>1495733</v>
      </c>
      <c r="Q20" s="373">
        <f t="shared" si="13"/>
        <v>1544484</v>
      </c>
      <c r="R20" s="373">
        <f t="shared" si="13"/>
        <v>1646820</v>
      </c>
      <c r="S20" s="313">
        <f t="shared" ref="S20:AE22" si="14">S89</f>
        <v>1703207</v>
      </c>
      <c r="T20" s="313">
        <f t="shared" si="14"/>
        <v>1729013</v>
      </c>
      <c r="U20" s="313">
        <f t="shared" si="14"/>
        <v>1629737</v>
      </c>
      <c r="V20" s="313">
        <f t="shared" si="14"/>
        <v>1511726</v>
      </c>
      <c r="W20" s="313">
        <f t="shared" si="14"/>
        <v>1700948</v>
      </c>
      <c r="X20" s="313">
        <f t="shared" si="14"/>
        <v>1679618</v>
      </c>
      <c r="Y20" s="313">
        <f t="shared" si="14"/>
        <v>1654731</v>
      </c>
      <c r="Z20" s="313">
        <f t="shared" si="14"/>
        <v>1681829</v>
      </c>
      <c r="AA20" s="313">
        <f t="shared" si="14"/>
        <v>1699645</v>
      </c>
      <c r="AB20" s="313">
        <f t="shared" si="14"/>
        <v>1733181</v>
      </c>
      <c r="AC20" s="313">
        <f t="shared" si="14"/>
        <v>1760957</v>
      </c>
      <c r="AD20" s="313">
        <f t="shared" si="14"/>
        <v>1828172</v>
      </c>
      <c r="AE20" s="313">
        <f t="shared" si="14"/>
        <v>1796522</v>
      </c>
      <c r="AF20" s="313">
        <v>1764130</v>
      </c>
      <c r="AG20" s="313">
        <v>1699550</v>
      </c>
      <c r="AH20" s="313">
        <v>1770400</v>
      </c>
      <c r="AI20" s="321">
        <f t="shared" si="2"/>
        <v>-1.7</v>
      </c>
      <c r="AJ20" s="321">
        <f t="shared" si="2"/>
        <v>-1.8</v>
      </c>
      <c r="AK20" s="321">
        <f t="shared" si="2"/>
        <v>-3.7</v>
      </c>
      <c r="AL20" s="321">
        <f t="shared" si="2"/>
        <v>4.2</v>
      </c>
    </row>
    <row r="21" spans="1:38">
      <c r="A21" s="346">
        <v>204</v>
      </c>
      <c r="B21" s="345" t="s">
        <v>111</v>
      </c>
      <c r="C21" s="337">
        <v>1133439</v>
      </c>
      <c r="D21" s="337">
        <v>1109619</v>
      </c>
      <c r="E21" s="337">
        <v>1103731</v>
      </c>
      <c r="F21" s="337">
        <v>1066035</v>
      </c>
      <c r="G21" s="337">
        <v>1044830</v>
      </c>
      <c r="H21" s="337">
        <v>1238151</v>
      </c>
      <c r="I21" s="337">
        <v>1262293</v>
      </c>
      <c r="J21" s="337">
        <v>1190414</v>
      </c>
      <c r="K21" s="337">
        <v>1097209</v>
      </c>
      <c r="L21" s="337">
        <v>1067346</v>
      </c>
      <c r="M21" s="337">
        <v>1077867</v>
      </c>
      <c r="N21" s="373">
        <f t="shared" si="13"/>
        <v>1077547</v>
      </c>
      <c r="O21" s="373">
        <f t="shared" si="13"/>
        <v>1135299</v>
      </c>
      <c r="P21" s="373">
        <f t="shared" si="13"/>
        <v>1158406</v>
      </c>
      <c r="Q21" s="373">
        <f t="shared" si="13"/>
        <v>1142166</v>
      </c>
      <c r="R21" s="373">
        <f t="shared" si="13"/>
        <v>1153025</v>
      </c>
      <c r="S21" s="313">
        <f t="shared" si="14"/>
        <v>1126326</v>
      </c>
      <c r="T21" s="313">
        <f t="shared" si="14"/>
        <v>1145673</v>
      </c>
      <c r="U21" s="313">
        <f t="shared" si="14"/>
        <v>1139001</v>
      </c>
      <c r="V21" s="313">
        <f t="shared" si="14"/>
        <v>1087745</v>
      </c>
      <c r="W21" s="313">
        <f t="shared" si="14"/>
        <v>1160012</v>
      </c>
      <c r="X21" s="313">
        <f t="shared" si="14"/>
        <v>1221544</v>
      </c>
      <c r="Y21" s="313">
        <f t="shared" si="14"/>
        <v>1212800</v>
      </c>
      <c r="Z21" s="313">
        <f t="shared" si="14"/>
        <v>1247464</v>
      </c>
      <c r="AA21" s="313">
        <f t="shared" si="14"/>
        <v>1230927</v>
      </c>
      <c r="AB21" s="313">
        <f t="shared" si="14"/>
        <v>1280406</v>
      </c>
      <c r="AC21" s="313">
        <f t="shared" si="14"/>
        <v>1274820</v>
      </c>
      <c r="AD21" s="313">
        <f t="shared" si="14"/>
        <v>1319878</v>
      </c>
      <c r="AE21" s="313">
        <f t="shared" si="14"/>
        <v>1321418</v>
      </c>
      <c r="AF21" s="313">
        <v>1383617</v>
      </c>
      <c r="AG21" s="313">
        <v>1350607</v>
      </c>
      <c r="AH21" s="313">
        <v>1385128</v>
      </c>
      <c r="AI21" s="321">
        <f t="shared" si="2"/>
        <v>0.1</v>
      </c>
      <c r="AJ21" s="321">
        <f t="shared" si="2"/>
        <v>4.7</v>
      </c>
      <c r="AK21" s="321">
        <f t="shared" si="2"/>
        <v>-2.4</v>
      </c>
      <c r="AL21" s="321">
        <f t="shared" si="2"/>
        <v>2.6</v>
      </c>
    </row>
    <row r="22" spans="1:38">
      <c r="A22" s="346">
        <v>206</v>
      </c>
      <c r="B22" s="345" t="s">
        <v>112</v>
      </c>
      <c r="C22" s="337">
        <v>190230</v>
      </c>
      <c r="D22" s="337">
        <v>177572</v>
      </c>
      <c r="E22" s="337">
        <v>164392</v>
      </c>
      <c r="F22" s="337">
        <v>164387</v>
      </c>
      <c r="G22" s="337">
        <v>160804</v>
      </c>
      <c r="H22" s="337">
        <v>201302</v>
      </c>
      <c r="I22" s="337">
        <v>206298</v>
      </c>
      <c r="J22" s="337">
        <v>182628</v>
      </c>
      <c r="K22" s="337">
        <v>185341</v>
      </c>
      <c r="L22" s="337">
        <v>177859</v>
      </c>
      <c r="M22" s="337">
        <v>192495</v>
      </c>
      <c r="N22" s="373">
        <f t="shared" si="13"/>
        <v>195423</v>
      </c>
      <c r="O22" s="373">
        <f t="shared" si="13"/>
        <v>190190</v>
      </c>
      <c r="P22" s="373">
        <f t="shared" si="13"/>
        <v>191536</v>
      </c>
      <c r="Q22" s="373">
        <f t="shared" si="13"/>
        <v>197522</v>
      </c>
      <c r="R22" s="373">
        <f t="shared" si="13"/>
        <v>198377</v>
      </c>
      <c r="S22" s="313">
        <f t="shared" si="14"/>
        <v>191279</v>
      </c>
      <c r="T22" s="313">
        <f t="shared" si="14"/>
        <v>192329</v>
      </c>
      <c r="U22" s="313">
        <f t="shared" si="14"/>
        <v>187013</v>
      </c>
      <c r="V22" s="313">
        <f t="shared" si="14"/>
        <v>187371</v>
      </c>
      <c r="W22" s="313">
        <f t="shared" si="14"/>
        <v>201187</v>
      </c>
      <c r="X22" s="313">
        <f t="shared" si="14"/>
        <v>197444</v>
      </c>
      <c r="Y22" s="313">
        <f t="shared" si="14"/>
        <v>196859</v>
      </c>
      <c r="Z22" s="313">
        <f t="shared" si="14"/>
        <v>211960</v>
      </c>
      <c r="AA22" s="313">
        <f t="shared" si="14"/>
        <v>198110</v>
      </c>
      <c r="AB22" s="313">
        <f t="shared" si="14"/>
        <v>217510</v>
      </c>
      <c r="AC22" s="313">
        <f t="shared" si="14"/>
        <v>204515</v>
      </c>
      <c r="AD22" s="313">
        <f t="shared" si="14"/>
        <v>210176</v>
      </c>
      <c r="AE22" s="313">
        <f t="shared" si="14"/>
        <v>198622</v>
      </c>
      <c r="AF22" s="313">
        <v>241353</v>
      </c>
      <c r="AG22" s="313">
        <v>237425</v>
      </c>
      <c r="AH22" s="313">
        <v>237976</v>
      </c>
      <c r="AI22" s="321">
        <f t="shared" si="2"/>
        <v>-5.5</v>
      </c>
      <c r="AJ22" s="321">
        <f t="shared" si="2"/>
        <v>21.5</v>
      </c>
      <c r="AK22" s="321">
        <f t="shared" si="2"/>
        <v>-1.6</v>
      </c>
      <c r="AL22" s="321">
        <f t="shared" si="2"/>
        <v>0.2</v>
      </c>
    </row>
    <row r="23" spans="1:38">
      <c r="A23" s="343">
        <v>2</v>
      </c>
      <c r="B23" s="347" t="s">
        <v>113</v>
      </c>
      <c r="C23" s="337">
        <v>1662695</v>
      </c>
      <c r="D23" s="337">
        <v>1683738</v>
      </c>
      <c r="E23" s="337">
        <v>1689608</v>
      </c>
      <c r="F23" s="337">
        <v>1726523</v>
      </c>
      <c r="G23" s="337">
        <v>1640145</v>
      </c>
      <c r="H23" s="337">
        <v>1810672</v>
      </c>
      <c r="I23" s="337">
        <v>1840292</v>
      </c>
      <c r="J23" s="337">
        <v>1859389</v>
      </c>
      <c r="K23" s="337">
        <v>1815299</v>
      </c>
      <c r="L23" s="337">
        <v>1761879</v>
      </c>
      <c r="M23" s="337">
        <v>1797958</v>
      </c>
      <c r="N23" s="373">
        <f t="shared" ref="N23:AD23" si="15">SUM(N24:N28)</f>
        <v>1752987</v>
      </c>
      <c r="O23" s="373">
        <f t="shared" si="15"/>
        <v>1712911</v>
      </c>
      <c r="P23" s="373">
        <f t="shared" si="15"/>
        <v>1749188</v>
      </c>
      <c r="Q23" s="373">
        <f t="shared" si="15"/>
        <v>1784065</v>
      </c>
      <c r="R23" s="373">
        <f t="shared" si="15"/>
        <v>1858810</v>
      </c>
      <c r="S23" s="313">
        <f t="shared" si="15"/>
        <v>1834794</v>
      </c>
      <c r="T23" s="313">
        <f t="shared" si="15"/>
        <v>1835789</v>
      </c>
      <c r="U23" s="313">
        <f t="shared" si="15"/>
        <v>1755947</v>
      </c>
      <c r="V23" s="313">
        <f t="shared" si="15"/>
        <v>1663625</v>
      </c>
      <c r="W23" s="313">
        <f t="shared" si="15"/>
        <v>1751825</v>
      </c>
      <c r="X23" s="313">
        <f t="shared" si="15"/>
        <v>1805591</v>
      </c>
      <c r="Y23" s="313">
        <f t="shared" si="15"/>
        <v>1862320</v>
      </c>
      <c r="Z23" s="313">
        <f t="shared" si="15"/>
        <v>1867866</v>
      </c>
      <c r="AA23" s="313">
        <f t="shared" si="15"/>
        <v>1845046</v>
      </c>
      <c r="AB23" s="313">
        <f t="shared" si="15"/>
        <v>1853724</v>
      </c>
      <c r="AC23" s="313">
        <f t="shared" si="15"/>
        <v>1936252</v>
      </c>
      <c r="AD23" s="313">
        <f t="shared" si="15"/>
        <v>1932043</v>
      </c>
      <c r="AE23" s="313">
        <f>SUM(AE24:AE28)</f>
        <v>1913237</v>
      </c>
      <c r="AF23" s="313">
        <f>SUM(AF24:AF28)</f>
        <v>2057465</v>
      </c>
      <c r="AG23" s="313">
        <f>SUM(AG24:AG28)</f>
        <v>1968704</v>
      </c>
      <c r="AH23" s="313">
        <f>SUM(AH24:AH28)</f>
        <v>2017093</v>
      </c>
      <c r="AI23" s="321">
        <f t="shared" si="2"/>
        <v>-1</v>
      </c>
      <c r="AJ23" s="321">
        <f t="shared" si="2"/>
        <v>7.5</v>
      </c>
      <c r="AK23" s="321">
        <f t="shared" si="2"/>
        <v>-4.3</v>
      </c>
      <c r="AL23" s="321">
        <f t="shared" si="2"/>
        <v>2.5</v>
      </c>
    </row>
    <row r="24" spans="1:38">
      <c r="A24" s="346">
        <v>207</v>
      </c>
      <c r="B24" s="345" t="s">
        <v>114</v>
      </c>
      <c r="C24" s="337">
        <v>662455</v>
      </c>
      <c r="D24" s="337">
        <v>672247</v>
      </c>
      <c r="E24" s="337">
        <v>656543</v>
      </c>
      <c r="F24" s="337">
        <v>650912</v>
      </c>
      <c r="G24" s="337">
        <v>600576</v>
      </c>
      <c r="H24" s="337">
        <v>653436</v>
      </c>
      <c r="I24" s="337">
        <v>660842</v>
      </c>
      <c r="J24" s="337">
        <v>638456</v>
      </c>
      <c r="K24" s="337">
        <v>612247</v>
      </c>
      <c r="L24" s="337">
        <v>584072</v>
      </c>
      <c r="M24" s="337">
        <v>589715</v>
      </c>
      <c r="N24" s="373">
        <f t="shared" ref="N24:R28" si="16">ROUND(N$2*N93/N$75,0)</f>
        <v>580121</v>
      </c>
      <c r="O24" s="373">
        <f t="shared" si="16"/>
        <v>541843</v>
      </c>
      <c r="P24" s="373">
        <f t="shared" si="16"/>
        <v>555177</v>
      </c>
      <c r="Q24" s="373">
        <f t="shared" si="16"/>
        <v>592571</v>
      </c>
      <c r="R24" s="373">
        <f t="shared" si="16"/>
        <v>646968</v>
      </c>
      <c r="S24" s="313">
        <f t="shared" ref="S24:AE28" si="17">S93</f>
        <v>638553</v>
      </c>
      <c r="T24" s="313">
        <f t="shared" si="17"/>
        <v>642377</v>
      </c>
      <c r="U24" s="313">
        <f t="shared" si="17"/>
        <v>591442</v>
      </c>
      <c r="V24" s="313">
        <f t="shared" si="17"/>
        <v>532099</v>
      </c>
      <c r="W24" s="313">
        <f t="shared" si="17"/>
        <v>574514</v>
      </c>
      <c r="X24" s="313">
        <f t="shared" si="17"/>
        <v>598987</v>
      </c>
      <c r="Y24" s="313">
        <f t="shared" si="17"/>
        <v>609275</v>
      </c>
      <c r="Z24" s="313">
        <f t="shared" si="17"/>
        <v>629322</v>
      </c>
      <c r="AA24" s="313">
        <f t="shared" si="17"/>
        <v>627366</v>
      </c>
      <c r="AB24" s="313">
        <f t="shared" si="17"/>
        <v>615709</v>
      </c>
      <c r="AC24" s="313">
        <f t="shared" si="17"/>
        <v>644791</v>
      </c>
      <c r="AD24" s="313">
        <f t="shared" si="17"/>
        <v>638447</v>
      </c>
      <c r="AE24" s="313">
        <f t="shared" si="17"/>
        <v>620532</v>
      </c>
      <c r="AF24" s="313">
        <v>636324</v>
      </c>
      <c r="AG24" s="313">
        <v>614277</v>
      </c>
      <c r="AH24" s="313">
        <v>631292</v>
      </c>
      <c r="AI24" s="321">
        <f t="shared" si="2"/>
        <v>-2.8</v>
      </c>
      <c r="AJ24" s="321">
        <f t="shared" si="2"/>
        <v>2.5</v>
      </c>
      <c r="AK24" s="321">
        <f t="shared" si="2"/>
        <v>-3.5</v>
      </c>
      <c r="AL24" s="321">
        <f t="shared" si="2"/>
        <v>2.8</v>
      </c>
    </row>
    <row r="25" spans="1:38">
      <c r="A25" s="346">
        <v>214</v>
      </c>
      <c r="B25" s="345" t="s">
        <v>115</v>
      </c>
      <c r="C25" s="337">
        <v>465334</v>
      </c>
      <c r="D25" s="337">
        <v>427510</v>
      </c>
      <c r="E25" s="337">
        <v>420818</v>
      </c>
      <c r="F25" s="337">
        <v>452687</v>
      </c>
      <c r="G25" s="337">
        <v>418694</v>
      </c>
      <c r="H25" s="337">
        <v>486659</v>
      </c>
      <c r="I25" s="337">
        <v>484561</v>
      </c>
      <c r="J25" s="337">
        <v>471504</v>
      </c>
      <c r="K25" s="337">
        <v>452575</v>
      </c>
      <c r="L25" s="337">
        <v>458867</v>
      </c>
      <c r="M25" s="337">
        <v>457351</v>
      </c>
      <c r="N25" s="373">
        <f t="shared" si="16"/>
        <v>437879</v>
      </c>
      <c r="O25" s="373">
        <f t="shared" si="16"/>
        <v>424120</v>
      </c>
      <c r="P25" s="373">
        <f t="shared" si="16"/>
        <v>443702</v>
      </c>
      <c r="Q25" s="373">
        <f t="shared" si="16"/>
        <v>442046</v>
      </c>
      <c r="R25" s="373">
        <f t="shared" si="16"/>
        <v>447748</v>
      </c>
      <c r="S25" s="313">
        <f t="shared" si="17"/>
        <v>450228</v>
      </c>
      <c r="T25" s="313">
        <f t="shared" si="17"/>
        <v>433037</v>
      </c>
      <c r="U25" s="313">
        <f t="shared" si="17"/>
        <v>423998</v>
      </c>
      <c r="V25" s="313">
        <f t="shared" si="17"/>
        <v>430054</v>
      </c>
      <c r="W25" s="313">
        <f t="shared" si="17"/>
        <v>427890</v>
      </c>
      <c r="X25" s="313">
        <f t="shared" si="17"/>
        <v>426515</v>
      </c>
      <c r="Y25" s="313">
        <f t="shared" si="17"/>
        <v>426646</v>
      </c>
      <c r="Z25" s="313">
        <f t="shared" si="17"/>
        <v>443757</v>
      </c>
      <c r="AA25" s="313">
        <f t="shared" si="17"/>
        <v>443415</v>
      </c>
      <c r="AB25" s="313">
        <f t="shared" si="17"/>
        <v>451028</v>
      </c>
      <c r="AC25" s="313">
        <f t="shared" si="17"/>
        <v>452226</v>
      </c>
      <c r="AD25" s="313">
        <f t="shared" si="17"/>
        <v>459295</v>
      </c>
      <c r="AE25" s="313">
        <f t="shared" si="17"/>
        <v>464188</v>
      </c>
      <c r="AF25" s="313">
        <v>544219</v>
      </c>
      <c r="AG25" s="313">
        <v>518803</v>
      </c>
      <c r="AH25" s="313">
        <v>527460</v>
      </c>
      <c r="AI25" s="321">
        <f t="shared" si="2"/>
        <v>1.1000000000000001</v>
      </c>
      <c r="AJ25" s="321">
        <f t="shared" si="2"/>
        <v>17.2</v>
      </c>
      <c r="AK25" s="321">
        <f t="shared" si="2"/>
        <v>-4.7</v>
      </c>
      <c r="AL25" s="321">
        <f t="shared" si="2"/>
        <v>1.7</v>
      </c>
    </row>
    <row r="26" spans="1:38">
      <c r="A26" s="346">
        <v>217</v>
      </c>
      <c r="B26" s="345" t="s">
        <v>116</v>
      </c>
      <c r="C26" s="337">
        <v>257275</v>
      </c>
      <c r="D26" s="337">
        <v>266327</v>
      </c>
      <c r="E26" s="337">
        <v>279555</v>
      </c>
      <c r="F26" s="337">
        <v>276621</v>
      </c>
      <c r="G26" s="337">
        <v>270300</v>
      </c>
      <c r="H26" s="337">
        <v>297757</v>
      </c>
      <c r="I26" s="337">
        <v>304689</v>
      </c>
      <c r="J26" s="337">
        <v>323448</v>
      </c>
      <c r="K26" s="337">
        <v>314158</v>
      </c>
      <c r="L26" s="337">
        <v>298653</v>
      </c>
      <c r="M26" s="337">
        <v>310804</v>
      </c>
      <c r="N26" s="373">
        <f t="shared" si="16"/>
        <v>321235</v>
      </c>
      <c r="O26" s="373">
        <f t="shared" si="16"/>
        <v>312394</v>
      </c>
      <c r="P26" s="373">
        <f t="shared" si="16"/>
        <v>313936</v>
      </c>
      <c r="Q26" s="373">
        <f t="shared" si="16"/>
        <v>311228</v>
      </c>
      <c r="R26" s="373">
        <f t="shared" si="16"/>
        <v>318156</v>
      </c>
      <c r="S26" s="313">
        <f t="shared" si="17"/>
        <v>297163</v>
      </c>
      <c r="T26" s="313">
        <f t="shared" si="17"/>
        <v>302492</v>
      </c>
      <c r="U26" s="313">
        <f t="shared" si="17"/>
        <v>289809</v>
      </c>
      <c r="V26" s="313">
        <f t="shared" si="17"/>
        <v>282292</v>
      </c>
      <c r="W26" s="313">
        <f t="shared" si="17"/>
        <v>296318</v>
      </c>
      <c r="X26" s="313">
        <f t="shared" si="17"/>
        <v>302599</v>
      </c>
      <c r="Y26" s="313">
        <f t="shared" si="17"/>
        <v>314609</v>
      </c>
      <c r="Z26" s="313">
        <f t="shared" si="17"/>
        <v>312339</v>
      </c>
      <c r="AA26" s="313">
        <f t="shared" si="17"/>
        <v>316010</v>
      </c>
      <c r="AB26" s="313">
        <f t="shared" si="17"/>
        <v>309952</v>
      </c>
      <c r="AC26" s="313">
        <f t="shared" si="17"/>
        <v>314989</v>
      </c>
      <c r="AD26" s="313">
        <f t="shared" si="17"/>
        <v>320977</v>
      </c>
      <c r="AE26" s="313">
        <f t="shared" si="17"/>
        <v>327593</v>
      </c>
      <c r="AF26" s="313">
        <v>371569</v>
      </c>
      <c r="AG26" s="313">
        <v>352870</v>
      </c>
      <c r="AH26" s="313">
        <v>359097</v>
      </c>
      <c r="AI26" s="321">
        <f t="shared" si="2"/>
        <v>2.1</v>
      </c>
      <c r="AJ26" s="321">
        <f t="shared" si="2"/>
        <v>13.4</v>
      </c>
      <c r="AK26" s="321">
        <f t="shared" si="2"/>
        <v>-5</v>
      </c>
      <c r="AL26" s="321">
        <f t="shared" si="2"/>
        <v>1.8</v>
      </c>
    </row>
    <row r="27" spans="1:38">
      <c r="A27" s="346">
        <v>219</v>
      </c>
      <c r="B27" s="345" t="s">
        <v>117</v>
      </c>
      <c r="C27" s="337">
        <v>233588</v>
      </c>
      <c r="D27" s="337">
        <v>273159</v>
      </c>
      <c r="E27" s="337">
        <v>286550</v>
      </c>
      <c r="F27" s="337">
        <v>299928</v>
      </c>
      <c r="G27" s="337">
        <v>299313</v>
      </c>
      <c r="H27" s="337">
        <v>322101</v>
      </c>
      <c r="I27" s="337">
        <v>339298</v>
      </c>
      <c r="J27" s="337">
        <v>363619</v>
      </c>
      <c r="K27" s="337">
        <v>376858</v>
      </c>
      <c r="L27" s="337">
        <v>362749</v>
      </c>
      <c r="M27" s="337">
        <v>377344</v>
      </c>
      <c r="N27" s="373">
        <f t="shared" si="16"/>
        <v>357439</v>
      </c>
      <c r="O27" s="373">
        <f t="shared" si="16"/>
        <v>377236</v>
      </c>
      <c r="P27" s="373">
        <f t="shared" si="16"/>
        <v>375499</v>
      </c>
      <c r="Q27" s="373">
        <f t="shared" si="16"/>
        <v>383993</v>
      </c>
      <c r="R27" s="373">
        <f t="shared" si="16"/>
        <v>385525</v>
      </c>
      <c r="S27" s="313">
        <f t="shared" si="17"/>
        <v>386689</v>
      </c>
      <c r="T27" s="313">
        <f t="shared" si="17"/>
        <v>399171</v>
      </c>
      <c r="U27" s="313">
        <f t="shared" si="17"/>
        <v>393654</v>
      </c>
      <c r="V27" s="313">
        <f t="shared" si="17"/>
        <v>363209</v>
      </c>
      <c r="W27" s="313">
        <f t="shared" si="17"/>
        <v>396388</v>
      </c>
      <c r="X27" s="313">
        <f t="shared" si="17"/>
        <v>418799</v>
      </c>
      <c r="Y27" s="313">
        <f t="shared" si="17"/>
        <v>453650</v>
      </c>
      <c r="Z27" s="313">
        <f t="shared" si="17"/>
        <v>422032</v>
      </c>
      <c r="AA27" s="313">
        <f t="shared" si="17"/>
        <v>397818</v>
      </c>
      <c r="AB27" s="313">
        <f t="shared" si="17"/>
        <v>414894</v>
      </c>
      <c r="AC27" s="313">
        <f t="shared" si="17"/>
        <v>462232</v>
      </c>
      <c r="AD27" s="313">
        <f t="shared" si="17"/>
        <v>448556</v>
      </c>
      <c r="AE27" s="313">
        <f t="shared" si="17"/>
        <v>439415</v>
      </c>
      <c r="AF27" s="313">
        <v>427443</v>
      </c>
      <c r="AG27" s="313">
        <v>406483</v>
      </c>
      <c r="AH27" s="313">
        <v>422821</v>
      </c>
      <c r="AI27" s="321">
        <f t="shared" si="2"/>
        <v>-2</v>
      </c>
      <c r="AJ27" s="321">
        <f t="shared" si="2"/>
        <v>-2.7</v>
      </c>
      <c r="AK27" s="321">
        <f t="shared" si="2"/>
        <v>-4.9000000000000004</v>
      </c>
      <c r="AL27" s="321">
        <f t="shared" si="2"/>
        <v>4</v>
      </c>
    </row>
    <row r="28" spans="1:38">
      <c r="A28" s="346">
        <v>301</v>
      </c>
      <c r="B28" s="345" t="s">
        <v>118</v>
      </c>
      <c r="C28" s="337">
        <v>44043</v>
      </c>
      <c r="D28" s="337">
        <v>44495</v>
      </c>
      <c r="E28" s="337">
        <v>46142</v>
      </c>
      <c r="F28" s="337">
        <v>46375</v>
      </c>
      <c r="G28" s="337">
        <v>51262</v>
      </c>
      <c r="H28" s="337">
        <v>50719</v>
      </c>
      <c r="I28" s="337">
        <v>50902</v>
      </c>
      <c r="J28" s="337">
        <v>62362</v>
      </c>
      <c r="K28" s="337">
        <v>59461</v>
      </c>
      <c r="L28" s="337">
        <v>57538</v>
      </c>
      <c r="M28" s="337">
        <v>62744</v>
      </c>
      <c r="N28" s="373">
        <f t="shared" si="16"/>
        <v>56313</v>
      </c>
      <c r="O28" s="373">
        <f t="shared" si="16"/>
        <v>57318</v>
      </c>
      <c r="P28" s="373">
        <f t="shared" si="16"/>
        <v>60874</v>
      </c>
      <c r="Q28" s="373">
        <f t="shared" si="16"/>
        <v>54227</v>
      </c>
      <c r="R28" s="373">
        <f t="shared" si="16"/>
        <v>60413</v>
      </c>
      <c r="S28" s="313">
        <f t="shared" si="17"/>
        <v>62161</v>
      </c>
      <c r="T28" s="313">
        <f t="shared" si="17"/>
        <v>58712</v>
      </c>
      <c r="U28" s="313">
        <f t="shared" si="17"/>
        <v>57044</v>
      </c>
      <c r="V28" s="313">
        <f t="shared" si="17"/>
        <v>55971</v>
      </c>
      <c r="W28" s="313">
        <f t="shared" si="17"/>
        <v>56715</v>
      </c>
      <c r="X28" s="313">
        <f t="shared" si="17"/>
        <v>58691</v>
      </c>
      <c r="Y28" s="313">
        <f t="shared" si="17"/>
        <v>58140</v>
      </c>
      <c r="Z28" s="313">
        <f t="shared" si="17"/>
        <v>60416</v>
      </c>
      <c r="AA28" s="313">
        <f t="shared" si="17"/>
        <v>60437</v>
      </c>
      <c r="AB28" s="313">
        <f t="shared" si="17"/>
        <v>62141</v>
      </c>
      <c r="AC28" s="313">
        <f t="shared" si="17"/>
        <v>62014</v>
      </c>
      <c r="AD28" s="313">
        <f t="shared" si="17"/>
        <v>64768</v>
      </c>
      <c r="AE28" s="313">
        <f t="shared" si="17"/>
        <v>61509</v>
      </c>
      <c r="AF28" s="313">
        <v>77910</v>
      </c>
      <c r="AG28" s="313">
        <v>76271</v>
      </c>
      <c r="AH28" s="313">
        <v>76423</v>
      </c>
      <c r="AI28" s="321">
        <f t="shared" si="2"/>
        <v>-5</v>
      </c>
      <c r="AJ28" s="321">
        <f t="shared" si="2"/>
        <v>26.7</v>
      </c>
      <c r="AK28" s="321">
        <f t="shared" si="2"/>
        <v>-2.1</v>
      </c>
      <c r="AL28" s="321">
        <f t="shared" si="2"/>
        <v>0.2</v>
      </c>
    </row>
    <row r="29" spans="1:38">
      <c r="A29" s="343">
        <v>3</v>
      </c>
      <c r="B29" s="347" t="s">
        <v>28</v>
      </c>
      <c r="C29" s="337">
        <v>2517320</v>
      </c>
      <c r="D29" s="337">
        <v>2587911</v>
      </c>
      <c r="E29" s="337">
        <v>2507298</v>
      </c>
      <c r="F29" s="337">
        <v>2526479</v>
      </c>
      <c r="G29" s="337">
        <v>2473573</v>
      </c>
      <c r="H29" s="337">
        <v>2668012</v>
      </c>
      <c r="I29" s="337">
        <v>2712525</v>
      </c>
      <c r="J29" s="337">
        <v>2700545</v>
      </c>
      <c r="K29" s="337">
        <v>2557105</v>
      </c>
      <c r="L29" s="337">
        <v>2531666</v>
      </c>
      <c r="M29" s="337">
        <v>2597590</v>
      </c>
      <c r="N29" s="373">
        <f t="shared" ref="N29:AD29" si="18">SUM(N30:N34)</f>
        <v>2429194</v>
      </c>
      <c r="O29" s="373">
        <f t="shared" si="18"/>
        <v>2501954</v>
      </c>
      <c r="P29" s="373">
        <f t="shared" si="18"/>
        <v>2548675</v>
      </c>
      <c r="Q29" s="373">
        <f t="shared" si="18"/>
        <v>2570772</v>
      </c>
      <c r="R29" s="373">
        <f t="shared" si="18"/>
        <v>2654911</v>
      </c>
      <c r="S29" s="313">
        <f t="shared" si="18"/>
        <v>2720814</v>
      </c>
      <c r="T29" s="313">
        <f t="shared" si="18"/>
        <v>2771416</v>
      </c>
      <c r="U29" s="313">
        <f t="shared" si="18"/>
        <v>2794410</v>
      </c>
      <c r="V29" s="313">
        <f t="shared" si="18"/>
        <v>2365538</v>
      </c>
      <c r="W29" s="313">
        <f t="shared" si="18"/>
        <v>2511832</v>
      </c>
      <c r="X29" s="313">
        <f t="shared" si="18"/>
        <v>2446380</v>
      </c>
      <c r="Y29" s="313">
        <f t="shared" si="18"/>
        <v>2652108</v>
      </c>
      <c r="Z29" s="313">
        <f t="shared" si="18"/>
        <v>2656221</v>
      </c>
      <c r="AA29" s="313">
        <f t="shared" si="18"/>
        <v>2661282</v>
      </c>
      <c r="AB29" s="313">
        <f t="shared" si="18"/>
        <v>2670465</v>
      </c>
      <c r="AC29" s="313">
        <f t="shared" si="18"/>
        <v>2600797</v>
      </c>
      <c r="AD29" s="313">
        <f t="shared" si="18"/>
        <v>2619833</v>
      </c>
      <c r="AE29" s="313">
        <f>SUM(AE30:AE34)</f>
        <v>2660216</v>
      </c>
      <c r="AF29" s="313">
        <f>SUM(AF30:AF34)</f>
        <v>2676626</v>
      </c>
      <c r="AG29" s="313">
        <f>SUM(AG30:AG34)</f>
        <v>2557780</v>
      </c>
      <c r="AH29" s="313">
        <f>SUM(AH30:AH34)</f>
        <v>2645942</v>
      </c>
      <c r="AI29" s="321">
        <f t="shared" si="2"/>
        <v>1.5</v>
      </c>
      <c r="AJ29" s="321">
        <f t="shared" si="2"/>
        <v>0.6</v>
      </c>
      <c r="AK29" s="321">
        <f t="shared" si="2"/>
        <v>-4.4000000000000004</v>
      </c>
      <c r="AL29" s="321">
        <f t="shared" si="2"/>
        <v>3.4</v>
      </c>
    </row>
    <row r="30" spans="1:38">
      <c r="A30" s="346">
        <v>203</v>
      </c>
      <c r="B30" s="345" t="s">
        <v>119</v>
      </c>
      <c r="C30" s="337">
        <v>1037505</v>
      </c>
      <c r="D30" s="337">
        <v>1056309</v>
      </c>
      <c r="E30" s="337">
        <v>996621</v>
      </c>
      <c r="F30" s="337">
        <v>1000600</v>
      </c>
      <c r="G30" s="337">
        <v>951447</v>
      </c>
      <c r="H30" s="337">
        <v>1050153</v>
      </c>
      <c r="I30" s="337">
        <v>1079518</v>
      </c>
      <c r="J30" s="337">
        <v>1045975</v>
      </c>
      <c r="K30" s="337">
        <v>973073</v>
      </c>
      <c r="L30" s="337">
        <v>949997</v>
      </c>
      <c r="M30" s="337">
        <v>997756</v>
      </c>
      <c r="N30" s="373">
        <f t="shared" ref="N30:R34" si="19">ROUND(N$2*N99/N$75,0)</f>
        <v>948073</v>
      </c>
      <c r="O30" s="373">
        <f t="shared" si="19"/>
        <v>987375</v>
      </c>
      <c r="P30" s="373">
        <f t="shared" si="19"/>
        <v>1014412</v>
      </c>
      <c r="Q30" s="373">
        <f t="shared" si="19"/>
        <v>1005538</v>
      </c>
      <c r="R30" s="373">
        <f t="shared" si="19"/>
        <v>1024251</v>
      </c>
      <c r="S30" s="313">
        <f t="shared" ref="S30:AE34" si="20">S99</f>
        <v>1061551</v>
      </c>
      <c r="T30" s="313">
        <f t="shared" si="20"/>
        <v>1077183</v>
      </c>
      <c r="U30" s="313">
        <f t="shared" si="20"/>
        <v>1056472</v>
      </c>
      <c r="V30" s="313">
        <f t="shared" si="20"/>
        <v>919968</v>
      </c>
      <c r="W30" s="313">
        <f t="shared" si="20"/>
        <v>956067</v>
      </c>
      <c r="X30" s="313">
        <f t="shared" si="20"/>
        <v>948805</v>
      </c>
      <c r="Y30" s="313">
        <f t="shared" si="20"/>
        <v>1063087</v>
      </c>
      <c r="Z30" s="313">
        <f t="shared" si="20"/>
        <v>1029658</v>
      </c>
      <c r="AA30" s="313">
        <f t="shared" si="20"/>
        <v>1083684</v>
      </c>
      <c r="AB30" s="313">
        <f t="shared" si="20"/>
        <v>1078341</v>
      </c>
      <c r="AC30" s="313">
        <f t="shared" si="20"/>
        <v>1050651</v>
      </c>
      <c r="AD30" s="313">
        <f t="shared" si="20"/>
        <v>1032319</v>
      </c>
      <c r="AE30" s="313">
        <f t="shared" si="20"/>
        <v>1070644</v>
      </c>
      <c r="AF30" s="313">
        <v>1069948</v>
      </c>
      <c r="AG30" s="313">
        <v>1026157</v>
      </c>
      <c r="AH30" s="313">
        <v>1060680</v>
      </c>
      <c r="AI30" s="321">
        <f t="shared" si="2"/>
        <v>3.7</v>
      </c>
      <c r="AJ30" s="321">
        <f t="shared" si="2"/>
        <v>-0.1</v>
      </c>
      <c r="AK30" s="321">
        <f t="shared" si="2"/>
        <v>-4.0999999999999996</v>
      </c>
      <c r="AL30" s="321">
        <f t="shared" si="2"/>
        <v>3.4</v>
      </c>
    </row>
    <row r="31" spans="1:38">
      <c r="A31" s="346">
        <v>210</v>
      </c>
      <c r="B31" s="345" t="s">
        <v>120</v>
      </c>
      <c r="C31" s="337">
        <v>792893</v>
      </c>
      <c r="D31" s="337">
        <v>781171</v>
      </c>
      <c r="E31" s="337">
        <v>779523</v>
      </c>
      <c r="F31" s="337">
        <v>784347</v>
      </c>
      <c r="G31" s="337">
        <v>775164</v>
      </c>
      <c r="H31" s="337">
        <v>813463</v>
      </c>
      <c r="I31" s="337">
        <v>853369</v>
      </c>
      <c r="J31" s="337">
        <v>875304</v>
      </c>
      <c r="K31" s="337">
        <v>852120</v>
      </c>
      <c r="L31" s="337">
        <v>846927</v>
      </c>
      <c r="M31" s="337">
        <v>824013</v>
      </c>
      <c r="N31" s="373">
        <f t="shared" si="19"/>
        <v>750816</v>
      </c>
      <c r="O31" s="373">
        <f t="shared" si="19"/>
        <v>765611</v>
      </c>
      <c r="P31" s="373">
        <f t="shared" si="19"/>
        <v>804707</v>
      </c>
      <c r="Q31" s="373">
        <f t="shared" si="19"/>
        <v>835148</v>
      </c>
      <c r="R31" s="373">
        <f t="shared" si="19"/>
        <v>856980</v>
      </c>
      <c r="S31" s="313">
        <f t="shared" si="20"/>
        <v>845366</v>
      </c>
      <c r="T31" s="313">
        <f t="shared" si="20"/>
        <v>878396</v>
      </c>
      <c r="U31" s="313">
        <f t="shared" si="20"/>
        <v>885211</v>
      </c>
      <c r="V31" s="313">
        <f t="shared" si="20"/>
        <v>693853</v>
      </c>
      <c r="W31" s="313">
        <f t="shared" si="20"/>
        <v>760174</v>
      </c>
      <c r="X31" s="313">
        <f t="shared" si="20"/>
        <v>710132</v>
      </c>
      <c r="Y31" s="313">
        <f t="shared" si="20"/>
        <v>714545</v>
      </c>
      <c r="Z31" s="313">
        <f t="shared" si="20"/>
        <v>777159</v>
      </c>
      <c r="AA31" s="313">
        <f t="shared" si="20"/>
        <v>774561</v>
      </c>
      <c r="AB31" s="313">
        <f t="shared" si="20"/>
        <v>757666</v>
      </c>
      <c r="AC31" s="313">
        <f t="shared" si="20"/>
        <v>775732</v>
      </c>
      <c r="AD31" s="313">
        <f t="shared" si="20"/>
        <v>800093</v>
      </c>
      <c r="AE31" s="313">
        <f t="shared" si="20"/>
        <v>813184</v>
      </c>
      <c r="AF31" s="313">
        <v>861707</v>
      </c>
      <c r="AG31" s="313">
        <v>820213</v>
      </c>
      <c r="AH31" s="313">
        <v>842503</v>
      </c>
      <c r="AI31" s="321">
        <f t="shared" si="2"/>
        <v>1.6</v>
      </c>
      <c r="AJ31" s="321">
        <f t="shared" si="2"/>
        <v>6</v>
      </c>
      <c r="AK31" s="321">
        <f t="shared" si="2"/>
        <v>-4.8</v>
      </c>
      <c r="AL31" s="321">
        <f t="shared" si="2"/>
        <v>2.7</v>
      </c>
    </row>
    <row r="32" spans="1:38">
      <c r="A32" s="346">
        <v>216</v>
      </c>
      <c r="B32" s="345" t="s">
        <v>121</v>
      </c>
      <c r="C32" s="337">
        <v>452760</v>
      </c>
      <c r="D32" s="337">
        <v>509121</v>
      </c>
      <c r="E32" s="337">
        <v>485696</v>
      </c>
      <c r="F32" s="337">
        <v>498908</v>
      </c>
      <c r="G32" s="337">
        <v>492447</v>
      </c>
      <c r="H32" s="337">
        <v>518139</v>
      </c>
      <c r="I32" s="337">
        <v>498980</v>
      </c>
      <c r="J32" s="337">
        <v>506397</v>
      </c>
      <c r="K32" s="337">
        <v>458306</v>
      </c>
      <c r="L32" s="337">
        <v>477636</v>
      </c>
      <c r="M32" s="337">
        <v>516689</v>
      </c>
      <c r="N32" s="373">
        <f t="shared" si="19"/>
        <v>486972</v>
      </c>
      <c r="O32" s="373">
        <f t="shared" si="19"/>
        <v>506269</v>
      </c>
      <c r="P32" s="373">
        <f t="shared" si="19"/>
        <v>491173</v>
      </c>
      <c r="Q32" s="373">
        <f t="shared" si="19"/>
        <v>484712</v>
      </c>
      <c r="R32" s="373">
        <f t="shared" si="19"/>
        <v>513172</v>
      </c>
      <c r="S32" s="313">
        <f t="shared" si="20"/>
        <v>544759</v>
      </c>
      <c r="T32" s="313">
        <f t="shared" si="20"/>
        <v>550633</v>
      </c>
      <c r="U32" s="313">
        <f t="shared" si="20"/>
        <v>587371</v>
      </c>
      <c r="V32" s="313">
        <f t="shared" si="20"/>
        <v>518298</v>
      </c>
      <c r="W32" s="313">
        <f t="shared" si="20"/>
        <v>563268</v>
      </c>
      <c r="X32" s="313">
        <f t="shared" si="20"/>
        <v>537356</v>
      </c>
      <c r="Y32" s="313">
        <f t="shared" si="20"/>
        <v>588755</v>
      </c>
      <c r="Z32" s="313">
        <f t="shared" si="20"/>
        <v>568355</v>
      </c>
      <c r="AA32" s="313">
        <f t="shared" si="20"/>
        <v>504171</v>
      </c>
      <c r="AB32" s="313">
        <f t="shared" si="20"/>
        <v>526331</v>
      </c>
      <c r="AC32" s="313">
        <f t="shared" si="20"/>
        <v>482029</v>
      </c>
      <c r="AD32" s="313">
        <f t="shared" si="20"/>
        <v>482477</v>
      </c>
      <c r="AE32" s="313">
        <f t="shared" si="20"/>
        <v>467906</v>
      </c>
      <c r="AF32" s="313">
        <v>453008</v>
      </c>
      <c r="AG32" s="313">
        <v>427724</v>
      </c>
      <c r="AH32" s="313">
        <v>446248</v>
      </c>
      <c r="AI32" s="321">
        <f t="shared" si="2"/>
        <v>-3</v>
      </c>
      <c r="AJ32" s="321">
        <f t="shared" si="2"/>
        <v>-3.2</v>
      </c>
      <c r="AK32" s="321">
        <f t="shared" si="2"/>
        <v>-5.6</v>
      </c>
      <c r="AL32" s="321">
        <f t="shared" si="2"/>
        <v>4.3</v>
      </c>
    </row>
    <row r="33" spans="1:38">
      <c r="A33" s="346">
        <v>381</v>
      </c>
      <c r="B33" s="345" t="s">
        <v>122</v>
      </c>
      <c r="C33" s="337">
        <v>92616</v>
      </c>
      <c r="D33" s="337">
        <v>99012</v>
      </c>
      <c r="E33" s="337">
        <v>98649</v>
      </c>
      <c r="F33" s="337">
        <v>110090</v>
      </c>
      <c r="G33" s="337">
        <v>112395</v>
      </c>
      <c r="H33" s="337">
        <v>123498</v>
      </c>
      <c r="I33" s="337">
        <v>125870</v>
      </c>
      <c r="J33" s="337">
        <v>122813</v>
      </c>
      <c r="K33" s="337">
        <v>128187</v>
      </c>
      <c r="L33" s="337">
        <v>122967</v>
      </c>
      <c r="M33" s="337">
        <v>127771</v>
      </c>
      <c r="N33" s="373">
        <f t="shared" si="19"/>
        <v>118648</v>
      </c>
      <c r="O33" s="373">
        <f t="shared" si="19"/>
        <v>121022</v>
      </c>
      <c r="P33" s="373">
        <f t="shared" si="19"/>
        <v>119223</v>
      </c>
      <c r="Q33" s="373">
        <f t="shared" si="19"/>
        <v>125253</v>
      </c>
      <c r="R33" s="373">
        <f t="shared" si="19"/>
        <v>127283</v>
      </c>
      <c r="S33" s="313">
        <f t="shared" si="20"/>
        <v>137383</v>
      </c>
      <c r="T33" s="313">
        <f t="shared" si="20"/>
        <v>138755</v>
      </c>
      <c r="U33" s="313">
        <f t="shared" si="20"/>
        <v>131491</v>
      </c>
      <c r="V33" s="313">
        <f t="shared" si="20"/>
        <v>112847</v>
      </c>
      <c r="W33" s="313">
        <f t="shared" si="20"/>
        <v>126029</v>
      </c>
      <c r="X33" s="313">
        <f t="shared" si="20"/>
        <v>140956</v>
      </c>
      <c r="Y33" s="313">
        <f t="shared" si="20"/>
        <v>156230</v>
      </c>
      <c r="Z33" s="313">
        <f t="shared" si="20"/>
        <v>154714</v>
      </c>
      <c r="AA33" s="313">
        <f t="shared" si="20"/>
        <v>156238</v>
      </c>
      <c r="AB33" s="313">
        <f t="shared" si="20"/>
        <v>170577</v>
      </c>
      <c r="AC33" s="313">
        <f t="shared" si="20"/>
        <v>157313</v>
      </c>
      <c r="AD33" s="313">
        <f t="shared" si="20"/>
        <v>162202</v>
      </c>
      <c r="AE33" s="313">
        <f t="shared" si="20"/>
        <v>157190</v>
      </c>
      <c r="AF33" s="313">
        <v>142263</v>
      </c>
      <c r="AG33" s="313">
        <v>137047</v>
      </c>
      <c r="AH33" s="313">
        <v>144628</v>
      </c>
      <c r="AI33" s="321">
        <f t="shared" si="2"/>
        <v>-3.1</v>
      </c>
      <c r="AJ33" s="321">
        <f t="shared" si="2"/>
        <v>-9.5</v>
      </c>
      <c r="AK33" s="321">
        <f t="shared" si="2"/>
        <v>-3.7</v>
      </c>
      <c r="AL33" s="321">
        <f t="shared" si="2"/>
        <v>5.5</v>
      </c>
    </row>
    <row r="34" spans="1:38">
      <c r="A34" s="346">
        <v>382</v>
      </c>
      <c r="B34" s="345" t="s">
        <v>123</v>
      </c>
      <c r="C34" s="337">
        <v>141546</v>
      </c>
      <c r="D34" s="337">
        <v>142298</v>
      </c>
      <c r="E34" s="337">
        <v>146809</v>
      </c>
      <c r="F34" s="337">
        <v>132534</v>
      </c>
      <c r="G34" s="337">
        <v>142120</v>
      </c>
      <c r="H34" s="337">
        <v>162759</v>
      </c>
      <c r="I34" s="337">
        <v>154788</v>
      </c>
      <c r="J34" s="337">
        <v>150056</v>
      </c>
      <c r="K34" s="337">
        <v>145419</v>
      </c>
      <c r="L34" s="337">
        <v>134139</v>
      </c>
      <c r="M34" s="337">
        <v>131361</v>
      </c>
      <c r="N34" s="373">
        <f t="shared" si="19"/>
        <v>124685</v>
      </c>
      <c r="O34" s="373">
        <f t="shared" si="19"/>
        <v>121677</v>
      </c>
      <c r="P34" s="373">
        <f t="shared" si="19"/>
        <v>119160</v>
      </c>
      <c r="Q34" s="373">
        <f t="shared" si="19"/>
        <v>120121</v>
      </c>
      <c r="R34" s="373">
        <f t="shared" si="19"/>
        <v>133225</v>
      </c>
      <c r="S34" s="313">
        <f t="shared" si="20"/>
        <v>131755</v>
      </c>
      <c r="T34" s="313">
        <f t="shared" si="20"/>
        <v>126449</v>
      </c>
      <c r="U34" s="313">
        <f t="shared" si="20"/>
        <v>133865</v>
      </c>
      <c r="V34" s="313">
        <f t="shared" si="20"/>
        <v>120572</v>
      </c>
      <c r="W34" s="313">
        <f t="shared" si="20"/>
        <v>106294</v>
      </c>
      <c r="X34" s="313">
        <f t="shared" si="20"/>
        <v>109131</v>
      </c>
      <c r="Y34" s="313">
        <f t="shared" si="20"/>
        <v>129491</v>
      </c>
      <c r="Z34" s="313">
        <f t="shared" si="20"/>
        <v>126335</v>
      </c>
      <c r="AA34" s="313">
        <f t="shared" si="20"/>
        <v>142628</v>
      </c>
      <c r="AB34" s="313">
        <f t="shared" si="20"/>
        <v>137550</v>
      </c>
      <c r="AC34" s="313">
        <f t="shared" si="20"/>
        <v>135072</v>
      </c>
      <c r="AD34" s="313">
        <f t="shared" si="20"/>
        <v>142742</v>
      </c>
      <c r="AE34" s="313">
        <f t="shared" si="20"/>
        <v>151292</v>
      </c>
      <c r="AF34" s="313">
        <v>149700</v>
      </c>
      <c r="AG34" s="313">
        <v>146639</v>
      </c>
      <c r="AH34" s="313">
        <v>151883</v>
      </c>
      <c r="AI34" s="321">
        <f t="shared" si="2"/>
        <v>6</v>
      </c>
      <c r="AJ34" s="321">
        <f t="shared" si="2"/>
        <v>-1.1000000000000001</v>
      </c>
      <c r="AK34" s="321">
        <f t="shared" si="2"/>
        <v>-2</v>
      </c>
      <c r="AL34" s="321">
        <f t="shared" si="2"/>
        <v>3.6</v>
      </c>
    </row>
    <row r="35" spans="1:38">
      <c r="A35" s="343">
        <v>4</v>
      </c>
      <c r="B35" s="348" t="s">
        <v>124</v>
      </c>
      <c r="C35" s="337">
        <v>994875</v>
      </c>
      <c r="D35" s="337">
        <v>1026170</v>
      </c>
      <c r="E35" s="337">
        <v>1011982</v>
      </c>
      <c r="F35" s="337">
        <v>1065241</v>
      </c>
      <c r="G35" s="337">
        <v>1067459</v>
      </c>
      <c r="H35" s="337">
        <v>1119763</v>
      </c>
      <c r="I35" s="337">
        <v>1169297</v>
      </c>
      <c r="J35" s="337">
        <v>1149380</v>
      </c>
      <c r="K35" s="337">
        <v>1114850</v>
      </c>
      <c r="L35" s="337">
        <v>1144873</v>
      </c>
      <c r="M35" s="337">
        <v>1154821</v>
      </c>
      <c r="N35" s="373">
        <f t="shared" ref="N35:AD35" si="21">SUM(N36:N41)</f>
        <v>1139753</v>
      </c>
      <c r="O35" s="373">
        <f t="shared" si="21"/>
        <v>1129022</v>
      </c>
      <c r="P35" s="373">
        <f t="shared" si="21"/>
        <v>1135851</v>
      </c>
      <c r="Q35" s="373">
        <f t="shared" si="21"/>
        <v>1139462</v>
      </c>
      <c r="R35" s="373">
        <f t="shared" si="21"/>
        <v>1163868</v>
      </c>
      <c r="S35" s="313">
        <f t="shared" si="21"/>
        <v>1152215</v>
      </c>
      <c r="T35" s="313">
        <f t="shared" si="21"/>
        <v>1137424</v>
      </c>
      <c r="U35" s="313">
        <f t="shared" si="21"/>
        <v>1119862</v>
      </c>
      <c r="V35" s="313">
        <f t="shared" si="21"/>
        <v>1046972</v>
      </c>
      <c r="W35" s="313">
        <f t="shared" si="21"/>
        <v>1084258</v>
      </c>
      <c r="X35" s="313">
        <f t="shared" si="21"/>
        <v>1047551</v>
      </c>
      <c r="Y35" s="313">
        <f t="shared" si="21"/>
        <v>1058510</v>
      </c>
      <c r="Z35" s="313">
        <f t="shared" si="21"/>
        <v>1071429</v>
      </c>
      <c r="AA35" s="313">
        <f t="shared" si="21"/>
        <v>1056034</v>
      </c>
      <c r="AB35" s="313">
        <f t="shared" si="21"/>
        <v>1038873</v>
      </c>
      <c r="AC35" s="313">
        <f t="shared" si="21"/>
        <v>1082301</v>
      </c>
      <c r="AD35" s="313">
        <f t="shared" si="21"/>
        <v>1143634</v>
      </c>
      <c r="AE35" s="313">
        <f>SUM(AE36:AE41)</f>
        <v>1127143</v>
      </c>
      <c r="AF35" s="313">
        <f>SUM(AF36:AF41)</f>
        <v>1113708</v>
      </c>
      <c r="AG35" s="313">
        <f>SUM(AG36:AG41)</f>
        <v>1063408</v>
      </c>
      <c r="AH35" s="313">
        <f>SUM(AH36:AH41)</f>
        <v>1109555</v>
      </c>
      <c r="AI35" s="321">
        <f t="shared" si="2"/>
        <v>-1.4</v>
      </c>
      <c r="AJ35" s="321">
        <f t="shared" si="2"/>
        <v>-1.2</v>
      </c>
      <c r="AK35" s="321">
        <f t="shared" si="2"/>
        <v>-4.5</v>
      </c>
      <c r="AL35" s="321">
        <f t="shared" si="2"/>
        <v>4.3</v>
      </c>
    </row>
    <row r="36" spans="1:38">
      <c r="A36" s="343">
        <v>213</v>
      </c>
      <c r="B36" s="343" t="s">
        <v>234</v>
      </c>
      <c r="C36" s="337">
        <v>155125</v>
      </c>
      <c r="D36" s="337">
        <v>148931</v>
      </c>
      <c r="E36" s="337">
        <v>146891</v>
      </c>
      <c r="F36" s="337">
        <v>153695</v>
      </c>
      <c r="G36" s="337">
        <v>164770</v>
      </c>
      <c r="H36" s="337">
        <v>170426</v>
      </c>
      <c r="I36" s="337">
        <v>150093</v>
      </c>
      <c r="J36" s="337">
        <v>144070</v>
      </c>
      <c r="K36" s="337">
        <v>158083</v>
      </c>
      <c r="L36" s="337">
        <v>175004</v>
      </c>
      <c r="M36" s="337">
        <v>187900</v>
      </c>
      <c r="N36" s="373">
        <f t="shared" ref="N36:R41" si="22">ROUND(N$2*N105/N$75,0)</f>
        <v>164860</v>
      </c>
      <c r="O36" s="373">
        <f t="shared" si="22"/>
        <v>164979</v>
      </c>
      <c r="P36" s="373">
        <f t="shared" si="22"/>
        <v>169267</v>
      </c>
      <c r="Q36" s="373">
        <f t="shared" si="22"/>
        <v>160761</v>
      </c>
      <c r="R36" s="373">
        <f t="shared" si="22"/>
        <v>158680</v>
      </c>
      <c r="S36" s="313">
        <f t="shared" ref="S36:AE51" si="23">S105</f>
        <v>155805</v>
      </c>
      <c r="T36" s="313">
        <f t="shared" si="23"/>
        <v>157589</v>
      </c>
      <c r="U36" s="313">
        <f t="shared" si="23"/>
        <v>148576</v>
      </c>
      <c r="V36" s="313">
        <f t="shared" si="23"/>
        <v>140011</v>
      </c>
      <c r="W36" s="313">
        <f t="shared" si="23"/>
        <v>143459</v>
      </c>
      <c r="X36" s="313">
        <f t="shared" si="23"/>
        <v>124340</v>
      </c>
      <c r="Y36" s="313">
        <f t="shared" si="23"/>
        <v>126584</v>
      </c>
      <c r="Z36" s="313">
        <f t="shared" si="23"/>
        <v>133098</v>
      </c>
      <c r="AA36" s="313">
        <f t="shared" si="23"/>
        <v>120436</v>
      </c>
      <c r="AB36" s="313">
        <f t="shared" si="23"/>
        <v>126137</v>
      </c>
      <c r="AC36" s="313">
        <f t="shared" si="23"/>
        <v>123439</v>
      </c>
      <c r="AD36" s="313">
        <f t="shared" si="23"/>
        <v>123485</v>
      </c>
      <c r="AE36" s="313">
        <f t="shared" si="23"/>
        <v>122376</v>
      </c>
      <c r="AF36" s="313">
        <v>127135</v>
      </c>
      <c r="AG36" s="313">
        <v>121682</v>
      </c>
      <c r="AH36" s="313">
        <v>125494</v>
      </c>
      <c r="AI36" s="321">
        <f t="shared" si="2"/>
        <v>-0.9</v>
      </c>
      <c r="AJ36" s="321">
        <f t="shared" si="2"/>
        <v>3.9</v>
      </c>
      <c r="AK36" s="321">
        <f t="shared" si="2"/>
        <v>-4.3</v>
      </c>
      <c r="AL36" s="321">
        <f t="shared" si="2"/>
        <v>3.1</v>
      </c>
    </row>
    <row r="37" spans="1:38">
      <c r="A37" s="343">
        <v>215</v>
      </c>
      <c r="B37" s="343" t="s">
        <v>235</v>
      </c>
      <c r="C37" s="337">
        <v>246629</v>
      </c>
      <c r="D37" s="337">
        <v>241480</v>
      </c>
      <c r="E37" s="337">
        <v>253686</v>
      </c>
      <c r="F37" s="337">
        <v>262111</v>
      </c>
      <c r="G37" s="337">
        <v>265549</v>
      </c>
      <c r="H37" s="337">
        <v>275818</v>
      </c>
      <c r="I37" s="337">
        <v>332492</v>
      </c>
      <c r="J37" s="337">
        <v>321591</v>
      </c>
      <c r="K37" s="337">
        <v>281488</v>
      </c>
      <c r="L37" s="337">
        <v>286350</v>
      </c>
      <c r="M37" s="337">
        <v>277309</v>
      </c>
      <c r="N37" s="373">
        <f t="shared" si="22"/>
        <v>277329</v>
      </c>
      <c r="O37" s="373">
        <f t="shared" si="22"/>
        <v>282297</v>
      </c>
      <c r="P37" s="373">
        <f t="shared" si="22"/>
        <v>283454</v>
      </c>
      <c r="Q37" s="373">
        <f t="shared" si="22"/>
        <v>280769</v>
      </c>
      <c r="R37" s="373">
        <f t="shared" si="22"/>
        <v>288226</v>
      </c>
      <c r="S37" s="313">
        <f t="shared" si="23"/>
        <v>271909</v>
      </c>
      <c r="T37" s="313">
        <f t="shared" si="23"/>
        <v>273722</v>
      </c>
      <c r="U37" s="313">
        <f t="shared" si="23"/>
        <v>266788</v>
      </c>
      <c r="V37" s="313">
        <f t="shared" si="23"/>
        <v>251471</v>
      </c>
      <c r="W37" s="313">
        <f t="shared" si="23"/>
        <v>258788</v>
      </c>
      <c r="X37" s="313">
        <f t="shared" si="23"/>
        <v>249864</v>
      </c>
      <c r="Y37" s="313">
        <f t="shared" si="23"/>
        <v>254451</v>
      </c>
      <c r="Z37" s="313">
        <f t="shared" si="23"/>
        <v>266987</v>
      </c>
      <c r="AA37" s="313">
        <f t="shared" si="23"/>
        <v>257055</v>
      </c>
      <c r="AB37" s="313">
        <f t="shared" si="23"/>
        <v>266074</v>
      </c>
      <c r="AC37" s="313">
        <f t="shared" si="23"/>
        <v>270755</v>
      </c>
      <c r="AD37" s="313">
        <f t="shared" si="23"/>
        <v>280160</v>
      </c>
      <c r="AE37" s="313">
        <f t="shared" si="23"/>
        <v>282398</v>
      </c>
      <c r="AF37" s="313">
        <v>280864</v>
      </c>
      <c r="AG37" s="313">
        <v>267613</v>
      </c>
      <c r="AH37" s="313">
        <v>276827</v>
      </c>
      <c r="AI37" s="321">
        <f t="shared" si="2"/>
        <v>0.8</v>
      </c>
      <c r="AJ37" s="321">
        <f t="shared" si="2"/>
        <v>-0.5</v>
      </c>
      <c r="AK37" s="321">
        <f t="shared" si="2"/>
        <v>-4.7</v>
      </c>
      <c r="AL37" s="321">
        <f t="shared" si="2"/>
        <v>3.4</v>
      </c>
    </row>
    <row r="38" spans="1:38">
      <c r="A38" s="346">
        <v>218</v>
      </c>
      <c r="B38" s="345" t="s">
        <v>125</v>
      </c>
      <c r="C38" s="337">
        <v>180843</v>
      </c>
      <c r="D38" s="337">
        <v>197104</v>
      </c>
      <c r="E38" s="337">
        <v>182303</v>
      </c>
      <c r="F38" s="337">
        <v>189881</v>
      </c>
      <c r="G38" s="337">
        <v>193199</v>
      </c>
      <c r="H38" s="337">
        <v>205983</v>
      </c>
      <c r="I38" s="337">
        <v>202038</v>
      </c>
      <c r="J38" s="337">
        <v>205353</v>
      </c>
      <c r="K38" s="337">
        <v>202880</v>
      </c>
      <c r="L38" s="337">
        <v>207547</v>
      </c>
      <c r="M38" s="337">
        <v>205099</v>
      </c>
      <c r="N38" s="373">
        <f t="shared" si="22"/>
        <v>199423</v>
      </c>
      <c r="O38" s="373">
        <f t="shared" si="22"/>
        <v>204976</v>
      </c>
      <c r="P38" s="373">
        <f t="shared" si="22"/>
        <v>203657</v>
      </c>
      <c r="Q38" s="373">
        <f t="shared" si="22"/>
        <v>209475</v>
      </c>
      <c r="R38" s="373">
        <f t="shared" si="22"/>
        <v>212556</v>
      </c>
      <c r="S38" s="313">
        <f t="shared" si="23"/>
        <v>216416</v>
      </c>
      <c r="T38" s="313">
        <f t="shared" si="23"/>
        <v>213987</v>
      </c>
      <c r="U38" s="313">
        <f t="shared" si="23"/>
        <v>218080</v>
      </c>
      <c r="V38" s="313">
        <f t="shared" si="23"/>
        <v>198886</v>
      </c>
      <c r="W38" s="313">
        <f t="shared" si="23"/>
        <v>206912</v>
      </c>
      <c r="X38" s="313">
        <f t="shared" si="23"/>
        <v>204539</v>
      </c>
      <c r="Y38" s="313">
        <f t="shared" si="23"/>
        <v>196869</v>
      </c>
      <c r="Z38" s="313">
        <f t="shared" si="23"/>
        <v>208669</v>
      </c>
      <c r="AA38" s="313">
        <f t="shared" si="23"/>
        <v>212353</v>
      </c>
      <c r="AB38" s="313">
        <f t="shared" si="23"/>
        <v>217093</v>
      </c>
      <c r="AC38" s="313">
        <f t="shared" si="23"/>
        <v>211797</v>
      </c>
      <c r="AD38" s="313">
        <f t="shared" si="23"/>
        <v>225322</v>
      </c>
      <c r="AE38" s="313">
        <f t="shared" si="23"/>
        <v>225510</v>
      </c>
      <c r="AF38" s="313">
        <v>227955</v>
      </c>
      <c r="AG38" s="313">
        <v>210083</v>
      </c>
      <c r="AH38" s="313">
        <v>221726</v>
      </c>
      <c r="AI38" s="321">
        <f t="shared" si="2"/>
        <v>0.1</v>
      </c>
      <c r="AJ38" s="321">
        <f t="shared" si="2"/>
        <v>1.1000000000000001</v>
      </c>
      <c r="AK38" s="321">
        <f t="shared" si="2"/>
        <v>-7.8</v>
      </c>
      <c r="AL38" s="321">
        <f t="shared" si="2"/>
        <v>5.5</v>
      </c>
    </row>
    <row r="39" spans="1:38">
      <c r="A39" s="346">
        <v>220</v>
      </c>
      <c r="B39" s="345" t="s">
        <v>126</v>
      </c>
      <c r="C39" s="337">
        <v>169010</v>
      </c>
      <c r="D39" s="337">
        <v>175082</v>
      </c>
      <c r="E39" s="337">
        <v>175629</v>
      </c>
      <c r="F39" s="337">
        <v>181702</v>
      </c>
      <c r="G39" s="337">
        <v>181781</v>
      </c>
      <c r="H39" s="337">
        <v>183174</v>
      </c>
      <c r="I39" s="337">
        <v>198314</v>
      </c>
      <c r="J39" s="337">
        <v>192512</v>
      </c>
      <c r="K39" s="337">
        <v>186314</v>
      </c>
      <c r="L39" s="337">
        <v>182250</v>
      </c>
      <c r="M39" s="337">
        <v>183773</v>
      </c>
      <c r="N39" s="373">
        <f t="shared" si="22"/>
        <v>185711</v>
      </c>
      <c r="O39" s="373">
        <f t="shared" si="22"/>
        <v>186039</v>
      </c>
      <c r="P39" s="373">
        <f t="shared" si="22"/>
        <v>186596</v>
      </c>
      <c r="Q39" s="373">
        <f t="shared" si="22"/>
        <v>191490</v>
      </c>
      <c r="R39" s="373">
        <f t="shared" si="22"/>
        <v>198604</v>
      </c>
      <c r="S39" s="313">
        <f t="shared" si="23"/>
        <v>189808</v>
      </c>
      <c r="T39" s="313">
        <f t="shared" si="23"/>
        <v>191145</v>
      </c>
      <c r="U39" s="313">
        <f t="shared" si="23"/>
        <v>187998</v>
      </c>
      <c r="V39" s="313">
        <f t="shared" si="23"/>
        <v>180253</v>
      </c>
      <c r="W39" s="313">
        <f t="shared" si="23"/>
        <v>180519</v>
      </c>
      <c r="X39" s="313">
        <f t="shared" si="23"/>
        <v>181298</v>
      </c>
      <c r="Y39" s="313">
        <f t="shared" si="23"/>
        <v>191706</v>
      </c>
      <c r="Z39" s="313">
        <f t="shared" si="23"/>
        <v>188340</v>
      </c>
      <c r="AA39" s="313">
        <f t="shared" si="23"/>
        <v>177465</v>
      </c>
      <c r="AB39" s="313">
        <f t="shared" si="23"/>
        <v>170582</v>
      </c>
      <c r="AC39" s="313">
        <f t="shared" si="23"/>
        <v>185512</v>
      </c>
      <c r="AD39" s="313">
        <f t="shared" si="23"/>
        <v>205129</v>
      </c>
      <c r="AE39" s="313">
        <f t="shared" si="23"/>
        <v>211310</v>
      </c>
      <c r="AF39" s="313">
        <v>207986</v>
      </c>
      <c r="AG39" s="313">
        <v>197307</v>
      </c>
      <c r="AH39" s="313">
        <v>204129</v>
      </c>
      <c r="AI39" s="321">
        <f t="shared" si="2"/>
        <v>3</v>
      </c>
      <c r="AJ39" s="321">
        <f t="shared" si="2"/>
        <v>-1.6</v>
      </c>
      <c r="AK39" s="321">
        <f t="shared" si="2"/>
        <v>-5.0999999999999996</v>
      </c>
      <c r="AL39" s="321">
        <f t="shared" si="2"/>
        <v>3.5</v>
      </c>
    </row>
    <row r="40" spans="1:38">
      <c r="A40" s="346">
        <v>228</v>
      </c>
      <c r="B40" s="345" t="s">
        <v>236</v>
      </c>
      <c r="C40" s="337">
        <v>189453</v>
      </c>
      <c r="D40" s="337">
        <v>203643</v>
      </c>
      <c r="E40" s="337">
        <v>191177</v>
      </c>
      <c r="F40" s="337">
        <v>212968</v>
      </c>
      <c r="G40" s="337">
        <v>197214</v>
      </c>
      <c r="H40" s="337">
        <v>216472</v>
      </c>
      <c r="I40" s="337">
        <v>218057</v>
      </c>
      <c r="J40" s="337">
        <v>217965</v>
      </c>
      <c r="K40" s="337">
        <v>219302</v>
      </c>
      <c r="L40" s="337">
        <v>228856</v>
      </c>
      <c r="M40" s="337">
        <v>234667</v>
      </c>
      <c r="N40" s="373">
        <f t="shared" si="22"/>
        <v>246083</v>
      </c>
      <c r="O40" s="373">
        <f t="shared" si="22"/>
        <v>223734</v>
      </c>
      <c r="P40" s="373">
        <f t="shared" si="22"/>
        <v>225434</v>
      </c>
      <c r="Q40" s="373">
        <f t="shared" si="22"/>
        <v>230993</v>
      </c>
      <c r="R40" s="373">
        <f t="shared" si="22"/>
        <v>238471</v>
      </c>
      <c r="S40" s="313">
        <f>S109</f>
        <v>254101</v>
      </c>
      <c r="T40" s="313">
        <f t="shared" si="23"/>
        <v>237369</v>
      </c>
      <c r="U40" s="313">
        <f t="shared" si="23"/>
        <v>236830</v>
      </c>
      <c r="V40" s="313">
        <f t="shared" si="23"/>
        <v>223003</v>
      </c>
      <c r="W40" s="313">
        <f t="shared" si="23"/>
        <v>238588</v>
      </c>
      <c r="X40" s="313">
        <f t="shared" si="23"/>
        <v>227761</v>
      </c>
      <c r="Y40" s="313">
        <f t="shared" si="23"/>
        <v>229367</v>
      </c>
      <c r="Z40" s="313">
        <f t="shared" si="23"/>
        <v>217035</v>
      </c>
      <c r="AA40" s="313">
        <f t="shared" si="23"/>
        <v>231763</v>
      </c>
      <c r="AB40" s="313">
        <f t="shared" si="23"/>
        <v>201846</v>
      </c>
      <c r="AC40" s="313">
        <f t="shared" si="23"/>
        <v>232581</v>
      </c>
      <c r="AD40" s="313">
        <f t="shared" si="23"/>
        <v>250008</v>
      </c>
      <c r="AE40" s="313">
        <f t="shared" si="23"/>
        <v>227864</v>
      </c>
      <c r="AF40" s="313">
        <v>213703</v>
      </c>
      <c r="AG40" s="313">
        <v>209295</v>
      </c>
      <c r="AH40" s="313">
        <v>222731</v>
      </c>
      <c r="AI40" s="321">
        <f t="shared" si="2"/>
        <v>-8.9</v>
      </c>
      <c r="AJ40" s="321">
        <f t="shared" si="2"/>
        <v>-6.2</v>
      </c>
      <c r="AK40" s="321">
        <f t="shared" si="2"/>
        <v>-2.1</v>
      </c>
      <c r="AL40" s="321">
        <f t="shared" si="2"/>
        <v>6.4</v>
      </c>
    </row>
    <row r="41" spans="1:38">
      <c r="A41" s="346">
        <v>365</v>
      </c>
      <c r="B41" s="345" t="s">
        <v>237</v>
      </c>
      <c r="C41" s="337">
        <v>53815</v>
      </c>
      <c r="D41" s="337">
        <v>59930</v>
      </c>
      <c r="E41" s="337">
        <v>62296</v>
      </c>
      <c r="F41" s="337">
        <v>64884</v>
      </c>
      <c r="G41" s="337">
        <v>64946</v>
      </c>
      <c r="H41" s="337">
        <v>67890</v>
      </c>
      <c r="I41" s="337">
        <v>68303</v>
      </c>
      <c r="J41" s="337">
        <v>67889</v>
      </c>
      <c r="K41" s="337">
        <v>66783</v>
      </c>
      <c r="L41" s="337">
        <v>64866</v>
      </c>
      <c r="M41" s="337">
        <v>66073</v>
      </c>
      <c r="N41" s="373">
        <f t="shared" si="22"/>
        <v>66347</v>
      </c>
      <c r="O41" s="373">
        <f t="shared" si="22"/>
        <v>66997</v>
      </c>
      <c r="P41" s="373">
        <f t="shared" si="22"/>
        <v>67443</v>
      </c>
      <c r="Q41" s="373">
        <f t="shared" si="22"/>
        <v>65974</v>
      </c>
      <c r="R41" s="373">
        <f t="shared" si="22"/>
        <v>67331</v>
      </c>
      <c r="S41" s="313">
        <f>S110</f>
        <v>64176</v>
      </c>
      <c r="T41" s="313">
        <f t="shared" si="23"/>
        <v>63612</v>
      </c>
      <c r="U41" s="313">
        <f t="shared" si="23"/>
        <v>61590</v>
      </c>
      <c r="V41" s="313">
        <f t="shared" si="23"/>
        <v>53348</v>
      </c>
      <c r="W41" s="313">
        <f t="shared" si="23"/>
        <v>55992</v>
      </c>
      <c r="X41" s="313">
        <f t="shared" si="23"/>
        <v>59749</v>
      </c>
      <c r="Y41" s="313">
        <f t="shared" si="23"/>
        <v>59533</v>
      </c>
      <c r="Z41" s="313">
        <f t="shared" si="23"/>
        <v>57300</v>
      </c>
      <c r="AA41" s="313">
        <f t="shared" si="23"/>
        <v>56962</v>
      </c>
      <c r="AB41" s="313">
        <f t="shared" si="23"/>
        <v>57141</v>
      </c>
      <c r="AC41" s="313">
        <f t="shared" si="23"/>
        <v>58217</v>
      </c>
      <c r="AD41" s="313">
        <f t="shared" si="23"/>
        <v>59530</v>
      </c>
      <c r="AE41" s="313">
        <f t="shared" si="23"/>
        <v>57685</v>
      </c>
      <c r="AF41" s="313">
        <v>56065</v>
      </c>
      <c r="AG41" s="313">
        <v>57428</v>
      </c>
      <c r="AH41" s="313">
        <v>58648</v>
      </c>
      <c r="AI41" s="321">
        <f t="shared" si="2"/>
        <v>-3.1</v>
      </c>
      <c r="AJ41" s="321">
        <f t="shared" si="2"/>
        <v>-2.8</v>
      </c>
      <c r="AK41" s="321">
        <f t="shared" si="2"/>
        <v>2.4</v>
      </c>
      <c r="AL41" s="321">
        <f t="shared" si="2"/>
        <v>2.1</v>
      </c>
    </row>
    <row r="42" spans="1:38">
      <c r="A42" s="343">
        <v>5</v>
      </c>
      <c r="B42" s="348" t="s">
        <v>127</v>
      </c>
      <c r="C42" s="337">
        <v>2517328</v>
      </c>
      <c r="D42" s="337">
        <v>2586757</v>
      </c>
      <c r="E42" s="337">
        <v>2642134</v>
      </c>
      <c r="F42" s="337">
        <v>2615806</v>
      </c>
      <c r="G42" s="337">
        <v>2557534</v>
      </c>
      <c r="H42" s="337">
        <v>2633951</v>
      </c>
      <c r="I42" s="337">
        <v>2705805</v>
      </c>
      <c r="J42" s="337">
        <v>2659852</v>
      </c>
      <c r="K42" s="337">
        <v>2558071</v>
      </c>
      <c r="L42" s="337">
        <v>2463080</v>
      </c>
      <c r="M42" s="337">
        <v>2504580</v>
      </c>
      <c r="N42" s="373">
        <f t="shared" ref="N42:AD42" si="24">SUM(N43:N46)</f>
        <v>2427698</v>
      </c>
      <c r="O42" s="373">
        <f t="shared" si="24"/>
        <v>2393277</v>
      </c>
      <c r="P42" s="373">
        <f t="shared" si="24"/>
        <v>2424962</v>
      </c>
      <c r="Q42" s="373">
        <f t="shared" si="24"/>
        <v>2469002</v>
      </c>
      <c r="R42" s="373">
        <f t="shared" si="24"/>
        <v>2518709</v>
      </c>
      <c r="S42" s="313">
        <f t="shared" si="24"/>
        <v>2473987</v>
      </c>
      <c r="T42" s="313">
        <f t="shared" si="24"/>
        <v>2460607</v>
      </c>
      <c r="U42" s="313">
        <f t="shared" si="24"/>
        <v>2537977</v>
      </c>
      <c r="V42" s="313">
        <f t="shared" si="24"/>
        <v>2212351</v>
      </c>
      <c r="W42" s="313">
        <f t="shared" si="24"/>
        <v>2401323</v>
      </c>
      <c r="X42" s="313">
        <f t="shared" si="24"/>
        <v>2383843</v>
      </c>
      <c r="Y42" s="313">
        <f t="shared" si="24"/>
        <v>2369876</v>
      </c>
      <c r="Z42" s="313">
        <f t="shared" si="24"/>
        <v>2468464</v>
      </c>
      <c r="AA42" s="313">
        <f t="shared" si="24"/>
        <v>2479193</v>
      </c>
      <c r="AB42" s="313">
        <f t="shared" si="24"/>
        <v>2480926</v>
      </c>
      <c r="AC42" s="313">
        <f t="shared" si="24"/>
        <v>2520304</v>
      </c>
      <c r="AD42" s="313">
        <f t="shared" si="24"/>
        <v>2547579</v>
      </c>
      <c r="AE42" s="313">
        <f>SUM(AE43:AE46)</f>
        <v>2540318</v>
      </c>
      <c r="AF42" s="313">
        <f>SUM(AF43:AF46)</f>
        <v>2375293</v>
      </c>
      <c r="AG42" s="313">
        <f>SUM(AG43:AG46)</f>
        <v>2314428</v>
      </c>
      <c r="AH42" s="313">
        <f>SUM(AH43:AH46)</f>
        <v>2423057</v>
      </c>
      <c r="AI42" s="321">
        <f t="shared" si="2"/>
        <v>-0.3</v>
      </c>
      <c r="AJ42" s="321">
        <f t="shared" si="2"/>
        <v>-6.5</v>
      </c>
      <c r="AK42" s="321">
        <f t="shared" si="2"/>
        <v>-2.6</v>
      </c>
      <c r="AL42" s="321">
        <f t="shared" si="2"/>
        <v>4.7</v>
      </c>
    </row>
    <row r="43" spans="1:38">
      <c r="A43" s="343">
        <v>201</v>
      </c>
      <c r="B43" s="343" t="s">
        <v>238</v>
      </c>
      <c r="C43" s="337">
        <v>2332056</v>
      </c>
      <c r="D43" s="337">
        <v>2407626</v>
      </c>
      <c r="E43" s="337">
        <v>2458061</v>
      </c>
      <c r="F43" s="337">
        <v>2422867</v>
      </c>
      <c r="G43" s="337">
        <v>2368457</v>
      </c>
      <c r="H43" s="337">
        <v>2425847</v>
      </c>
      <c r="I43" s="337">
        <v>2493631</v>
      </c>
      <c r="J43" s="337">
        <v>2451154</v>
      </c>
      <c r="K43" s="337">
        <v>2349811</v>
      </c>
      <c r="L43" s="337">
        <v>2263315</v>
      </c>
      <c r="M43" s="337">
        <v>2296802</v>
      </c>
      <c r="N43" s="373">
        <f t="shared" ref="N43:R46" si="25">ROUND(N$2*N112/N$75,0)</f>
        <v>2219411</v>
      </c>
      <c r="O43" s="373">
        <f t="shared" si="25"/>
        <v>2185624</v>
      </c>
      <c r="P43" s="373">
        <f t="shared" si="25"/>
        <v>2210501</v>
      </c>
      <c r="Q43" s="373">
        <f t="shared" si="25"/>
        <v>2246788</v>
      </c>
      <c r="R43" s="373">
        <f t="shared" si="25"/>
        <v>2298328</v>
      </c>
      <c r="S43" s="313">
        <f>S112</f>
        <v>2259806</v>
      </c>
      <c r="T43" s="313">
        <f t="shared" si="23"/>
        <v>2249621</v>
      </c>
      <c r="U43" s="313">
        <f t="shared" si="23"/>
        <v>2329984</v>
      </c>
      <c r="V43" s="313">
        <f t="shared" si="23"/>
        <v>2024489</v>
      </c>
      <c r="W43" s="313">
        <f t="shared" si="23"/>
        <v>2197773</v>
      </c>
      <c r="X43" s="313">
        <f t="shared" si="23"/>
        <v>2181271</v>
      </c>
      <c r="Y43" s="313">
        <f t="shared" si="23"/>
        <v>2169169</v>
      </c>
      <c r="Z43" s="313">
        <f t="shared" si="23"/>
        <v>2258283</v>
      </c>
      <c r="AA43" s="313">
        <f t="shared" si="23"/>
        <v>2273593</v>
      </c>
      <c r="AB43" s="313">
        <f t="shared" si="23"/>
        <v>2282471</v>
      </c>
      <c r="AC43" s="313">
        <f t="shared" si="23"/>
        <v>2305926</v>
      </c>
      <c r="AD43" s="313">
        <f t="shared" si="23"/>
        <v>2324469</v>
      </c>
      <c r="AE43" s="313">
        <f t="shared" si="23"/>
        <v>2313450</v>
      </c>
      <c r="AF43" s="313">
        <v>2170006</v>
      </c>
      <c r="AG43" s="313">
        <v>2115405</v>
      </c>
      <c r="AH43" s="313">
        <v>2214004</v>
      </c>
      <c r="AI43" s="321">
        <f t="shared" si="2"/>
        <v>-0.5</v>
      </c>
      <c r="AJ43" s="321">
        <f t="shared" si="2"/>
        <v>-6.2</v>
      </c>
      <c r="AK43" s="321">
        <f t="shared" si="2"/>
        <v>-2.5</v>
      </c>
      <c r="AL43" s="321">
        <f t="shared" si="2"/>
        <v>4.7</v>
      </c>
    </row>
    <row r="44" spans="1:38">
      <c r="A44" s="346">
        <v>442</v>
      </c>
      <c r="B44" s="345" t="s">
        <v>128</v>
      </c>
      <c r="C44" s="337">
        <v>34087</v>
      </c>
      <c r="D44" s="337">
        <v>34702</v>
      </c>
      <c r="E44" s="337">
        <v>33071</v>
      </c>
      <c r="F44" s="337">
        <v>33288</v>
      </c>
      <c r="G44" s="337">
        <v>36424</v>
      </c>
      <c r="H44" s="337">
        <v>37351</v>
      </c>
      <c r="I44" s="337">
        <v>38949</v>
      </c>
      <c r="J44" s="337">
        <v>37664</v>
      </c>
      <c r="K44" s="337">
        <v>39225</v>
      </c>
      <c r="L44" s="337">
        <v>36808</v>
      </c>
      <c r="M44" s="337">
        <v>37607</v>
      </c>
      <c r="N44" s="373">
        <f t="shared" si="25"/>
        <v>34782</v>
      </c>
      <c r="O44" s="373">
        <f t="shared" si="25"/>
        <v>35609</v>
      </c>
      <c r="P44" s="373">
        <f t="shared" si="25"/>
        <v>36898</v>
      </c>
      <c r="Q44" s="373">
        <f t="shared" si="25"/>
        <v>40112</v>
      </c>
      <c r="R44" s="373">
        <f t="shared" si="25"/>
        <v>42230</v>
      </c>
      <c r="S44" s="313">
        <f>S113</f>
        <v>40997</v>
      </c>
      <c r="T44" s="313">
        <f t="shared" si="23"/>
        <v>38735</v>
      </c>
      <c r="U44" s="313">
        <f t="shared" si="23"/>
        <v>36952</v>
      </c>
      <c r="V44" s="313">
        <f t="shared" si="23"/>
        <v>32094</v>
      </c>
      <c r="W44" s="313">
        <f t="shared" si="23"/>
        <v>30894</v>
      </c>
      <c r="X44" s="313">
        <f t="shared" si="23"/>
        <v>29243</v>
      </c>
      <c r="Y44" s="313">
        <f t="shared" si="23"/>
        <v>31855</v>
      </c>
      <c r="Z44" s="313">
        <f t="shared" si="23"/>
        <v>31896</v>
      </c>
      <c r="AA44" s="313">
        <f t="shared" si="23"/>
        <v>30233</v>
      </c>
      <c r="AB44" s="313">
        <f t="shared" si="23"/>
        <v>28396</v>
      </c>
      <c r="AC44" s="313">
        <f t="shared" si="23"/>
        <v>30890</v>
      </c>
      <c r="AD44" s="313">
        <f t="shared" si="23"/>
        <v>31085</v>
      </c>
      <c r="AE44" s="313">
        <f t="shared" si="23"/>
        <v>31754</v>
      </c>
      <c r="AF44" s="313">
        <v>32621</v>
      </c>
      <c r="AG44" s="313">
        <v>32602</v>
      </c>
      <c r="AH44" s="313">
        <v>32873</v>
      </c>
      <c r="AI44" s="321">
        <f t="shared" si="2"/>
        <v>2.2000000000000002</v>
      </c>
      <c r="AJ44" s="321">
        <f t="shared" si="2"/>
        <v>2.7</v>
      </c>
      <c r="AK44" s="321">
        <f t="shared" si="2"/>
        <v>-0.1</v>
      </c>
      <c r="AL44" s="321">
        <f t="shared" si="2"/>
        <v>0.8</v>
      </c>
    </row>
    <row r="45" spans="1:38">
      <c r="A45" s="346">
        <v>443</v>
      </c>
      <c r="B45" s="345" t="s">
        <v>129</v>
      </c>
      <c r="C45" s="337">
        <v>119234</v>
      </c>
      <c r="D45" s="337">
        <v>112919</v>
      </c>
      <c r="E45" s="337">
        <v>116586</v>
      </c>
      <c r="F45" s="337">
        <v>121330</v>
      </c>
      <c r="G45" s="337">
        <v>117777</v>
      </c>
      <c r="H45" s="337">
        <v>134092</v>
      </c>
      <c r="I45" s="337">
        <v>138429</v>
      </c>
      <c r="J45" s="337">
        <v>134139</v>
      </c>
      <c r="K45" s="337">
        <v>132265</v>
      </c>
      <c r="L45" s="337">
        <v>126341</v>
      </c>
      <c r="M45" s="337">
        <v>131723</v>
      </c>
      <c r="N45" s="373">
        <f t="shared" si="25"/>
        <v>135065</v>
      </c>
      <c r="O45" s="373">
        <f t="shared" si="25"/>
        <v>134440</v>
      </c>
      <c r="P45" s="373">
        <f t="shared" si="25"/>
        <v>140341</v>
      </c>
      <c r="Q45" s="373">
        <f t="shared" si="25"/>
        <v>145318</v>
      </c>
      <c r="R45" s="373">
        <f t="shared" si="25"/>
        <v>140914</v>
      </c>
      <c r="S45" s="313">
        <f>S114</f>
        <v>139300</v>
      </c>
      <c r="T45" s="313">
        <f t="shared" si="23"/>
        <v>139803</v>
      </c>
      <c r="U45" s="313">
        <f t="shared" si="23"/>
        <v>139145</v>
      </c>
      <c r="V45" s="313">
        <f t="shared" si="23"/>
        <v>124751</v>
      </c>
      <c r="W45" s="313">
        <f t="shared" si="23"/>
        <v>142714</v>
      </c>
      <c r="X45" s="313">
        <f t="shared" si="23"/>
        <v>144120</v>
      </c>
      <c r="Y45" s="313">
        <f t="shared" si="23"/>
        <v>141149</v>
      </c>
      <c r="Z45" s="313">
        <f t="shared" si="23"/>
        <v>149449</v>
      </c>
      <c r="AA45" s="313">
        <f t="shared" si="23"/>
        <v>146429</v>
      </c>
      <c r="AB45" s="313">
        <f t="shared" si="23"/>
        <v>138720</v>
      </c>
      <c r="AC45" s="313">
        <f t="shared" si="23"/>
        <v>152275</v>
      </c>
      <c r="AD45" s="313">
        <f t="shared" si="23"/>
        <v>159505</v>
      </c>
      <c r="AE45" s="313">
        <f t="shared" si="23"/>
        <v>162296</v>
      </c>
      <c r="AF45" s="313">
        <v>139588</v>
      </c>
      <c r="AG45" s="313">
        <v>132149</v>
      </c>
      <c r="AH45" s="313">
        <v>141315</v>
      </c>
      <c r="AI45" s="321">
        <f t="shared" si="2"/>
        <v>1.7</v>
      </c>
      <c r="AJ45" s="321">
        <f t="shared" si="2"/>
        <v>-14</v>
      </c>
      <c r="AK45" s="321">
        <f t="shared" si="2"/>
        <v>-5.3</v>
      </c>
      <c r="AL45" s="321">
        <f t="shared" si="2"/>
        <v>6.9</v>
      </c>
    </row>
    <row r="46" spans="1:38">
      <c r="A46" s="346">
        <v>446</v>
      </c>
      <c r="B46" s="345" t="s">
        <v>239</v>
      </c>
      <c r="C46" s="337">
        <v>31951</v>
      </c>
      <c r="D46" s="337">
        <v>31510</v>
      </c>
      <c r="E46" s="337">
        <v>34416</v>
      </c>
      <c r="F46" s="337">
        <v>38321</v>
      </c>
      <c r="G46" s="337">
        <v>34876</v>
      </c>
      <c r="H46" s="337">
        <v>36661</v>
      </c>
      <c r="I46" s="337">
        <v>34796</v>
      </c>
      <c r="J46" s="337">
        <v>36895</v>
      </c>
      <c r="K46" s="337">
        <v>36770</v>
      </c>
      <c r="L46" s="337">
        <v>36616</v>
      </c>
      <c r="M46" s="337">
        <v>38448</v>
      </c>
      <c r="N46" s="373">
        <f t="shared" si="25"/>
        <v>38440</v>
      </c>
      <c r="O46" s="373">
        <f t="shared" si="25"/>
        <v>37604</v>
      </c>
      <c r="P46" s="373">
        <f t="shared" si="25"/>
        <v>37222</v>
      </c>
      <c r="Q46" s="373">
        <f t="shared" si="25"/>
        <v>36784</v>
      </c>
      <c r="R46" s="373">
        <f t="shared" si="25"/>
        <v>37237</v>
      </c>
      <c r="S46" s="313">
        <f>S115</f>
        <v>33884</v>
      </c>
      <c r="T46" s="313">
        <f t="shared" si="23"/>
        <v>32448</v>
      </c>
      <c r="U46" s="313">
        <f t="shared" si="23"/>
        <v>31896</v>
      </c>
      <c r="V46" s="313">
        <f t="shared" si="23"/>
        <v>31017</v>
      </c>
      <c r="W46" s="313">
        <f t="shared" si="23"/>
        <v>29942</v>
      </c>
      <c r="X46" s="313">
        <f t="shared" si="23"/>
        <v>29209</v>
      </c>
      <c r="Y46" s="313">
        <f t="shared" si="23"/>
        <v>27703</v>
      </c>
      <c r="Z46" s="313">
        <f t="shared" si="23"/>
        <v>28836</v>
      </c>
      <c r="AA46" s="313">
        <f t="shared" si="23"/>
        <v>28938</v>
      </c>
      <c r="AB46" s="313">
        <f t="shared" si="23"/>
        <v>31339</v>
      </c>
      <c r="AC46" s="313">
        <f t="shared" si="23"/>
        <v>31213</v>
      </c>
      <c r="AD46" s="313">
        <f t="shared" si="23"/>
        <v>32520</v>
      </c>
      <c r="AE46" s="313">
        <f t="shared" si="23"/>
        <v>32818</v>
      </c>
      <c r="AF46" s="313">
        <v>33078</v>
      </c>
      <c r="AG46" s="313">
        <v>34272</v>
      </c>
      <c r="AH46" s="313">
        <v>34865</v>
      </c>
      <c r="AI46" s="321">
        <f t="shared" si="2"/>
        <v>0.9</v>
      </c>
      <c r="AJ46" s="321">
        <f t="shared" si="2"/>
        <v>0.8</v>
      </c>
      <c r="AK46" s="321">
        <f t="shared" si="2"/>
        <v>3.6</v>
      </c>
      <c r="AL46" s="321">
        <f t="shared" si="2"/>
        <v>1.7</v>
      </c>
    </row>
    <row r="47" spans="1:38">
      <c r="A47" s="343">
        <v>6</v>
      </c>
      <c r="B47" s="348" t="s">
        <v>130</v>
      </c>
      <c r="C47" s="337">
        <v>891486</v>
      </c>
      <c r="D47" s="337">
        <v>944131</v>
      </c>
      <c r="E47" s="337">
        <v>926151</v>
      </c>
      <c r="F47" s="337">
        <v>983577</v>
      </c>
      <c r="G47" s="337">
        <v>997879</v>
      </c>
      <c r="H47" s="337">
        <v>1068513</v>
      </c>
      <c r="I47" s="337">
        <v>1080117</v>
      </c>
      <c r="J47" s="337">
        <v>1055069</v>
      </c>
      <c r="K47" s="337">
        <v>1037989</v>
      </c>
      <c r="L47" s="337">
        <v>1067910</v>
      </c>
      <c r="M47" s="337">
        <v>1070674</v>
      </c>
      <c r="N47" s="373">
        <f t="shared" ref="N47:AD47" si="26">SUM(N48:N54)</f>
        <v>997082</v>
      </c>
      <c r="O47" s="373">
        <f t="shared" si="26"/>
        <v>1003921</v>
      </c>
      <c r="P47" s="373">
        <f t="shared" si="26"/>
        <v>986449</v>
      </c>
      <c r="Q47" s="373">
        <f t="shared" si="26"/>
        <v>978114</v>
      </c>
      <c r="R47" s="373">
        <f t="shared" si="26"/>
        <v>975112</v>
      </c>
      <c r="S47" s="313">
        <f t="shared" si="26"/>
        <v>956673</v>
      </c>
      <c r="T47" s="313">
        <f t="shared" si="26"/>
        <v>948344</v>
      </c>
      <c r="U47" s="313">
        <f t="shared" si="26"/>
        <v>913673</v>
      </c>
      <c r="V47" s="313">
        <f t="shared" si="26"/>
        <v>861677</v>
      </c>
      <c r="W47" s="313">
        <f t="shared" si="26"/>
        <v>908916</v>
      </c>
      <c r="X47" s="313">
        <f t="shared" si="26"/>
        <v>914581</v>
      </c>
      <c r="Y47" s="313">
        <f t="shared" si="26"/>
        <v>937064</v>
      </c>
      <c r="Z47" s="313">
        <f t="shared" si="26"/>
        <v>916600</v>
      </c>
      <c r="AA47" s="313">
        <f t="shared" si="26"/>
        <v>933764</v>
      </c>
      <c r="AB47" s="313">
        <f t="shared" si="26"/>
        <v>944179</v>
      </c>
      <c r="AC47" s="313">
        <f t="shared" si="26"/>
        <v>952301</v>
      </c>
      <c r="AD47" s="313">
        <f t="shared" si="26"/>
        <v>998217</v>
      </c>
      <c r="AE47" s="313">
        <f>SUM(AE48:AE54)</f>
        <v>1013339</v>
      </c>
      <c r="AF47" s="313">
        <f>SUM(AF48:AF54)</f>
        <v>991913</v>
      </c>
      <c r="AG47" s="313">
        <f>SUM(AG48:AG54)</f>
        <v>945524</v>
      </c>
      <c r="AH47" s="313">
        <f>SUM(AH48:AH54)</f>
        <v>982680</v>
      </c>
      <c r="AI47" s="321">
        <f t="shared" si="2"/>
        <v>1.5</v>
      </c>
      <c r="AJ47" s="321">
        <f t="shared" si="2"/>
        <v>-2.1</v>
      </c>
      <c r="AK47" s="321">
        <f t="shared" si="2"/>
        <v>-4.7</v>
      </c>
      <c r="AL47" s="321">
        <f t="shared" si="2"/>
        <v>3.9</v>
      </c>
    </row>
    <row r="48" spans="1:38">
      <c r="A48" s="346">
        <v>208</v>
      </c>
      <c r="B48" s="345" t="s">
        <v>131</v>
      </c>
      <c r="C48" s="337">
        <v>130906</v>
      </c>
      <c r="D48" s="337">
        <v>131743</v>
      </c>
      <c r="E48" s="337">
        <v>130567</v>
      </c>
      <c r="F48" s="337">
        <v>144988</v>
      </c>
      <c r="G48" s="337">
        <v>150153</v>
      </c>
      <c r="H48" s="337">
        <v>162106</v>
      </c>
      <c r="I48" s="337">
        <v>163661</v>
      </c>
      <c r="J48" s="337">
        <v>151371</v>
      </c>
      <c r="K48" s="337">
        <v>147598</v>
      </c>
      <c r="L48" s="337">
        <v>185959</v>
      </c>
      <c r="M48" s="337">
        <v>158959</v>
      </c>
      <c r="N48" s="373">
        <f t="shared" ref="N48:R54" si="27">ROUND(N$2*N117/N$75,0)</f>
        <v>139953</v>
      </c>
      <c r="O48" s="373">
        <f t="shared" si="27"/>
        <v>115527</v>
      </c>
      <c r="P48" s="373">
        <f t="shared" si="27"/>
        <v>107925</v>
      </c>
      <c r="Q48" s="373">
        <f t="shared" si="27"/>
        <v>111246</v>
      </c>
      <c r="R48" s="373">
        <f t="shared" si="27"/>
        <v>120491</v>
      </c>
      <c r="S48" s="313">
        <f t="shared" ref="S48:AE54" si="28">S117</f>
        <v>130182</v>
      </c>
      <c r="T48" s="313">
        <f t="shared" si="23"/>
        <v>129167</v>
      </c>
      <c r="U48" s="313">
        <f t="shared" si="23"/>
        <v>125843</v>
      </c>
      <c r="V48" s="313">
        <f t="shared" si="23"/>
        <v>120952</v>
      </c>
      <c r="W48" s="313">
        <f t="shared" si="23"/>
        <v>120510</v>
      </c>
      <c r="X48" s="313">
        <f t="shared" si="23"/>
        <v>110523</v>
      </c>
      <c r="Y48" s="313">
        <f t="shared" si="23"/>
        <v>113536</v>
      </c>
      <c r="Z48" s="313">
        <f t="shared" si="23"/>
        <v>114655</v>
      </c>
      <c r="AA48" s="313">
        <f t="shared" si="23"/>
        <v>134630</v>
      </c>
      <c r="AB48" s="313">
        <f t="shared" si="23"/>
        <v>173321</v>
      </c>
      <c r="AC48" s="313">
        <f t="shared" si="23"/>
        <v>135552</v>
      </c>
      <c r="AD48" s="313">
        <f t="shared" si="23"/>
        <v>141012</v>
      </c>
      <c r="AE48" s="313">
        <f t="shared" si="23"/>
        <v>165578</v>
      </c>
      <c r="AF48" s="313">
        <v>151094</v>
      </c>
      <c r="AG48" s="313">
        <v>142961</v>
      </c>
      <c r="AH48" s="313">
        <v>149288</v>
      </c>
      <c r="AI48" s="321">
        <f t="shared" si="2"/>
        <v>17.399999999999999</v>
      </c>
      <c r="AJ48" s="321">
        <f t="shared" si="2"/>
        <v>-8.6999999999999993</v>
      </c>
      <c r="AK48" s="321">
        <f t="shared" si="2"/>
        <v>-5.4</v>
      </c>
      <c r="AL48" s="321">
        <f t="shared" si="2"/>
        <v>4.4000000000000004</v>
      </c>
    </row>
    <row r="49" spans="1:38">
      <c r="A49" s="346">
        <v>212</v>
      </c>
      <c r="B49" s="345" t="s">
        <v>132</v>
      </c>
      <c r="C49" s="337">
        <v>179332</v>
      </c>
      <c r="D49" s="337">
        <v>189822</v>
      </c>
      <c r="E49" s="337">
        <v>189135</v>
      </c>
      <c r="F49" s="337">
        <v>190623</v>
      </c>
      <c r="G49" s="337">
        <v>191794</v>
      </c>
      <c r="H49" s="337">
        <v>218251</v>
      </c>
      <c r="I49" s="337">
        <v>219406</v>
      </c>
      <c r="J49" s="337">
        <v>212608</v>
      </c>
      <c r="K49" s="337">
        <v>209053</v>
      </c>
      <c r="L49" s="337">
        <v>209259</v>
      </c>
      <c r="M49" s="337">
        <v>225494</v>
      </c>
      <c r="N49" s="373">
        <f t="shared" si="27"/>
        <v>200886</v>
      </c>
      <c r="O49" s="373">
        <f t="shared" si="27"/>
        <v>205697</v>
      </c>
      <c r="P49" s="373">
        <f t="shared" si="27"/>
        <v>205205</v>
      </c>
      <c r="Q49" s="373">
        <f t="shared" si="27"/>
        <v>205423</v>
      </c>
      <c r="R49" s="373">
        <f t="shared" si="27"/>
        <v>203122</v>
      </c>
      <c r="S49" s="313">
        <f t="shared" si="28"/>
        <v>190957</v>
      </c>
      <c r="T49" s="313">
        <f t="shared" si="23"/>
        <v>183298</v>
      </c>
      <c r="U49" s="313">
        <f t="shared" si="23"/>
        <v>176964</v>
      </c>
      <c r="V49" s="313">
        <f t="shared" si="23"/>
        <v>179436</v>
      </c>
      <c r="W49" s="313">
        <f t="shared" si="23"/>
        <v>197006</v>
      </c>
      <c r="X49" s="313">
        <f t="shared" si="23"/>
        <v>201982</v>
      </c>
      <c r="Y49" s="313">
        <f t="shared" si="23"/>
        <v>211663</v>
      </c>
      <c r="Z49" s="313">
        <f t="shared" si="23"/>
        <v>212607</v>
      </c>
      <c r="AA49" s="313">
        <f t="shared" si="23"/>
        <v>208645</v>
      </c>
      <c r="AB49" s="313">
        <f t="shared" si="23"/>
        <v>216599</v>
      </c>
      <c r="AC49" s="313">
        <f t="shared" si="23"/>
        <v>230625</v>
      </c>
      <c r="AD49" s="313">
        <f t="shared" si="23"/>
        <v>243752</v>
      </c>
      <c r="AE49" s="313">
        <f t="shared" si="23"/>
        <v>238621</v>
      </c>
      <c r="AF49" s="313">
        <v>227092</v>
      </c>
      <c r="AG49" s="313">
        <v>218918</v>
      </c>
      <c r="AH49" s="313">
        <v>226225</v>
      </c>
      <c r="AI49" s="321">
        <f t="shared" si="2"/>
        <v>-2.1</v>
      </c>
      <c r="AJ49" s="321">
        <f t="shared" si="2"/>
        <v>-4.8</v>
      </c>
      <c r="AK49" s="321">
        <f t="shared" si="2"/>
        <v>-3.6</v>
      </c>
      <c r="AL49" s="321">
        <f t="shared" si="2"/>
        <v>3.3</v>
      </c>
    </row>
    <row r="50" spans="1:38">
      <c r="A50" s="346">
        <v>227</v>
      </c>
      <c r="B50" s="345" t="s">
        <v>240</v>
      </c>
      <c r="C50" s="337">
        <v>122077</v>
      </c>
      <c r="D50" s="337">
        <v>129138</v>
      </c>
      <c r="E50" s="337">
        <v>131550</v>
      </c>
      <c r="F50" s="337">
        <v>136491</v>
      </c>
      <c r="G50" s="337">
        <v>139327</v>
      </c>
      <c r="H50" s="337">
        <v>148228</v>
      </c>
      <c r="I50" s="337">
        <v>146541</v>
      </c>
      <c r="J50" s="337">
        <v>144284</v>
      </c>
      <c r="K50" s="337">
        <v>137101</v>
      </c>
      <c r="L50" s="337">
        <v>131818</v>
      </c>
      <c r="M50" s="337">
        <v>143140</v>
      </c>
      <c r="N50" s="373">
        <f t="shared" si="27"/>
        <v>139752</v>
      </c>
      <c r="O50" s="373">
        <f t="shared" si="27"/>
        <v>141369</v>
      </c>
      <c r="P50" s="373">
        <f t="shared" si="27"/>
        <v>136929</v>
      </c>
      <c r="Q50" s="373">
        <f t="shared" si="27"/>
        <v>133904</v>
      </c>
      <c r="R50" s="373">
        <f t="shared" si="27"/>
        <v>133060</v>
      </c>
      <c r="S50" s="313">
        <f t="shared" si="28"/>
        <v>123594</v>
      </c>
      <c r="T50" s="313">
        <f t="shared" si="23"/>
        <v>123172</v>
      </c>
      <c r="U50" s="313">
        <f t="shared" si="23"/>
        <v>115722</v>
      </c>
      <c r="V50" s="313">
        <f t="shared" si="23"/>
        <v>110521</v>
      </c>
      <c r="W50" s="313">
        <f t="shared" si="23"/>
        <v>110094</v>
      </c>
      <c r="X50" s="313">
        <f t="shared" si="23"/>
        <v>108218</v>
      </c>
      <c r="Y50" s="313">
        <f t="shared" si="23"/>
        <v>112307</v>
      </c>
      <c r="Z50" s="313">
        <f t="shared" si="23"/>
        <v>111890</v>
      </c>
      <c r="AA50" s="313">
        <f t="shared" si="23"/>
        <v>109447</v>
      </c>
      <c r="AB50" s="313">
        <f t="shared" si="23"/>
        <v>108070</v>
      </c>
      <c r="AC50" s="313">
        <f t="shared" si="23"/>
        <v>108206</v>
      </c>
      <c r="AD50" s="313">
        <f t="shared" si="23"/>
        <v>108008</v>
      </c>
      <c r="AE50" s="313">
        <f t="shared" si="23"/>
        <v>110405</v>
      </c>
      <c r="AF50" s="313">
        <v>114082</v>
      </c>
      <c r="AG50" s="313">
        <v>109403</v>
      </c>
      <c r="AH50" s="313">
        <v>112275</v>
      </c>
      <c r="AI50" s="321">
        <f t="shared" si="2"/>
        <v>2.2000000000000002</v>
      </c>
      <c r="AJ50" s="321">
        <f t="shared" si="2"/>
        <v>3.3</v>
      </c>
      <c r="AK50" s="321">
        <f t="shared" si="2"/>
        <v>-4.0999999999999996</v>
      </c>
      <c r="AL50" s="321">
        <f t="shared" si="2"/>
        <v>2.6</v>
      </c>
    </row>
    <row r="51" spans="1:38">
      <c r="A51" s="346">
        <v>229</v>
      </c>
      <c r="B51" s="345" t="s">
        <v>241</v>
      </c>
      <c r="C51" s="337">
        <v>259729</v>
      </c>
      <c r="D51" s="337">
        <v>265644</v>
      </c>
      <c r="E51" s="337">
        <v>277672</v>
      </c>
      <c r="F51" s="337">
        <v>292965</v>
      </c>
      <c r="G51" s="337">
        <v>291537</v>
      </c>
      <c r="H51" s="337">
        <v>304969</v>
      </c>
      <c r="I51" s="337">
        <v>299721</v>
      </c>
      <c r="J51" s="337">
        <v>298747</v>
      </c>
      <c r="K51" s="337">
        <v>286096</v>
      </c>
      <c r="L51" s="337">
        <v>288340</v>
      </c>
      <c r="M51" s="337">
        <v>288776</v>
      </c>
      <c r="N51" s="373">
        <f t="shared" si="27"/>
        <v>281201</v>
      </c>
      <c r="O51" s="373">
        <f t="shared" si="27"/>
        <v>299275</v>
      </c>
      <c r="P51" s="373">
        <f t="shared" si="27"/>
        <v>303609</v>
      </c>
      <c r="Q51" s="373">
        <f t="shared" si="27"/>
        <v>299562</v>
      </c>
      <c r="R51" s="373">
        <f t="shared" si="27"/>
        <v>299291</v>
      </c>
      <c r="S51" s="313">
        <f t="shared" si="28"/>
        <v>304129</v>
      </c>
      <c r="T51" s="313">
        <f t="shared" si="23"/>
        <v>302734</v>
      </c>
      <c r="U51" s="313">
        <f t="shared" si="23"/>
        <v>302092</v>
      </c>
      <c r="V51" s="313">
        <f t="shared" si="23"/>
        <v>268536</v>
      </c>
      <c r="W51" s="313">
        <f t="shared" si="23"/>
        <v>287525</v>
      </c>
      <c r="X51" s="313">
        <f t="shared" si="23"/>
        <v>300340</v>
      </c>
      <c r="Y51" s="313">
        <f t="shared" si="23"/>
        <v>307999</v>
      </c>
      <c r="Z51" s="313">
        <f t="shared" si="23"/>
        <v>300476</v>
      </c>
      <c r="AA51" s="313">
        <f t="shared" si="23"/>
        <v>294553</v>
      </c>
      <c r="AB51" s="313">
        <f t="shared" si="23"/>
        <v>297159</v>
      </c>
      <c r="AC51" s="313">
        <f t="shared" si="23"/>
        <v>304066</v>
      </c>
      <c r="AD51" s="313">
        <f t="shared" si="23"/>
        <v>313988</v>
      </c>
      <c r="AE51" s="313">
        <f t="shared" si="23"/>
        <v>304776</v>
      </c>
      <c r="AF51" s="313">
        <v>296985</v>
      </c>
      <c r="AG51" s="313">
        <v>278579</v>
      </c>
      <c r="AH51" s="313">
        <v>292537</v>
      </c>
      <c r="AI51" s="321">
        <f t="shared" si="2"/>
        <v>-2.9</v>
      </c>
      <c r="AJ51" s="321">
        <f t="shared" si="2"/>
        <v>-2.6</v>
      </c>
      <c r="AK51" s="321">
        <f t="shared" si="2"/>
        <v>-6.2</v>
      </c>
      <c r="AL51" s="321">
        <f t="shared" si="2"/>
        <v>5</v>
      </c>
    </row>
    <row r="52" spans="1:38">
      <c r="A52" s="346">
        <v>464</v>
      </c>
      <c r="B52" s="345" t="s">
        <v>133</v>
      </c>
      <c r="C52" s="337">
        <v>97219</v>
      </c>
      <c r="D52" s="337">
        <v>93300</v>
      </c>
      <c r="E52" s="337">
        <v>87733</v>
      </c>
      <c r="F52" s="337">
        <v>104983</v>
      </c>
      <c r="G52" s="337">
        <v>110638</v>
      </c>
      <c r="H52" s="337">
        <v>115217</v>
      </c>
      <c r="I52" s="337">
        <v>121200</v>
      </c>
      <c r="J52" s="337">
        <v>127269</v>
      </c>
      <c r="K52" s="337">
        <v>134527</v>
      </c>
      <c r="L52" s="337">
        <v>134002</v>
      </c>
      <c r="M52" s="337">
        <v>134101</v>
      </c>
      <c r="N52" s="373">
        <f t="shared" si="27"/>
        <v>118714</v>
      </c>
      <c r="O52" s="373">
        <f t="shared" si="27"/>
        <v>124813</v>
      </c>
      <c r="P52" s="373">
        <f t="shared" si="27"/>
        <v>117906</v>
      </c>
      <c r="Q52" s="373">
        <f t="shared" si="27"/>
        <v>112985</v>
      </c>
      <c r="R52" s="373">
        <f t="shared" si="27"/>
        <v>108061</v>
      </c>
      <c r="S52" s="313">
        <f t="shared" si="28"/>
        <v>103136</v>
      </c>
      <c r="T52" s="313">
        <f t="shared" si="28"/>
        <v>106353</v>
      </c>
      <c r="U52" s="313">
        <f t="shared" si="28"/>
        <v>93933</v>
      </c>
      <c r="V52" s="313">
        <f t="shared" si="28"/>
        <v>87056</v>
      </c>
      <c r="W52" s="313">
        <f t="shared" si="28"/>
        <v>95805</v>
      </c>
      <c r="X52" s="313">
        <f t="shared" si="28"/>
        <v>99522</v>
      </c>
      <c r="Y52" s="313">
        <f t="shared" si="28"/>
        <v>98234</v>
      </c>
      <c r="Z52" s="313">
        <f t="shared" si="28"/>
        <v>83446</v>
      </c>
      <c r="AA52" s="313">
        <f t="shared" si="28"/>
        <v>89652</v>
      </c>
      <c r="AB52" s="313">
        <f t="shared" si="28"/>
        <v>53283</v>
      </c>
      <c r="AC52" s="313">
        <f t="shared" si="28"/>
        <v>73274</v>
      </c>
      <c r="AD52" s="313">
        <f t="shared" si="28"/>
        <v>90814</v>
      </c>
      <c r="AE52" s="313">
        <f t="shared" si="28"/>
        <v>92691</v>
      </c>
      <c r="AF52" s="313">
        <v>96634</v>
      </c>
      <c r="AG52" s="313">
        <v>93481</v>
      </c>
      <c r="AH52" s="313">
        <v>97450</v>
      </c>
      <c r="AI52" s="321">
        <f t="shared" si="2"/>
        <v>2.1</v>
      </c>
      <c r="AJ52" s="321">
        <f t="shared" si="2"/>
        <v>4.3</v>
      </c>
      <c r="AK52" s="321">
        <f t="shared" si="2"/>
        <v>-3.3</v>
      </c>
      <c r="AL52" s="321">
        <f t="shared" si="2"/>
        <v>4.2</v>
      </c>
    </row>
    <row r="53" spans="1:38">
      <c r="A53" s="346">
        <v>481</v>
      </c>
      <c r="B53" s="345" t="s">
        <v>134</v>
      </c>
      <c r="C53" s="337">
        <v>43486</v>
      </c>
      <c r="D53" s="337">
        <v>45795</v>
      </c>
      <c r="E53" s="337">
        <v>48320</v>
      </c>
      <c r="F53" s="337">
        <v>47890</v>
      </c>
      <c r="G53" s="337">
        <v>47044</v>
      </c>
      <c r="H53" s="337">
        <v>51744</v>
      </c>
      <c r="I53" s="337">
        <v>54536</v>
      </c>
      <c r="J53" s="337">
        <v>50109</v>
      </c>
      <c r="K53" s="337">
        <v>53558</v>
      </c>
      <c r="L53" s="337">
        <v>49227</v>
      </c>
      <c r="M53" s="337">
        <v>52758</v>
      </c>
      <c r="N53" s="373">
        <f t="shared" si="27"/>
        <v>51192</v>
      </c>
      <c r="O53" s="373">
        <f t="shared" si="27"/>
        <v>48423</v>
      </c>
      <c r="P53" s="373">
        <f t="shared" si="27"/>
        <v>47640</v>
      </c>
      <c r="Q53" s="373">
        <f t="shared" si="27"/>
        <v>48499</v>
      </c>
      <c r="R53" s="373">
        <f t="shared" si="27"/>
        <v>48265</v>
      </c>
      <c r="S53" s="313">
        <f t="shared" si="28"/>
        <v>44864</v>
      </c>
      <c r="T53" s="313">
        <f t="shared" si="28"/>
        <v>45619</v>
      </c>
      <c r="U53" s="313">
        <f t="shared" si="28"/>
        <v>42625</v>
      </c>
      <c r="V53" s="313">
        <f t="shared" si="28"/>
        <v>39909</v>
      </c>
      <c r="W53" s="313">
        <f t="shared" si="28"/>
        <v>40379</v>
      </c>
      <c r="X53" s="313">
        <f t="shared" si="28"/>
        <v>38276</v>
      </c>
      <c r="Y53" s="313">
        <f t="shared" si="28"/>
        <v>39049</v>
      </c>
      <c r="Z53" s="313">
        <f t="shared" si="28"/>
        <v>39343</v>
      </c>
      <c r="AA53" s="313">
        <f t="shared" si="28"/>
        <v>43635</v>
      </c>
      <c r="AB53" s="313">
        <f t="shared" si="28"/>
        <v>43247</v>
      </c>
      <c r="AC53" s="313">
        <f t="shared" si="28"/>
        <v>48552</v>
      </c>
      <c r="AD53" s="313">
        <f t="shared" si="28"/>
        <v>47625</v>
      </c>
      <c r="AE53" s="313">
        <f t="shared" si="28"/>
        <v>47846</v>
      </c>
      <c r="AF53" s="313">
        <v>50090</v>
      </c>
      <c r="AG53" s="313">
        <v>48222</v>
      </c>
      <c r="AH53" s="313">
        <v>49358</v>
      </c>
      <c r="AI53" s="321">
        <f t="shared" si="2"/>
        <v>0.5</v>
      </c>
      <c r="AJ53" s="321">
        <f t="shared" si="2"/>
        <v>4.7</v>
      </c>
      <c r="AK53" s="321">
        <f t="shared" si="2"/>
        <v>-3.7</v>
      </c>
      <c r="AL53" s="321">
        <f t="shared" si="2"/>
        <v>2.4</v>
      </c>
    </row>
    <row r="54" spans="1:38">
      <c r="A54" s="346">
        <v>501</v>
      </c>
      <c r="B54" s="345" t="s">
        <v>242</v>
      </c>
      <c r="C54" s="337">
        <v>58737</v>
      </c>
      <c r="D54" s="337">
        <v>88689</v>
      </c>
      <c r="E54" s="337">
        <v>61174</v>
      </c>
      <c r="F54" s="337">
        <v>65637</v>
      </c>
      <c r="G54" s="337">
        <v>67386</v>
      </c>
      <c r="H54" s="337">
        <v>67998</v>
      </c>
      <c r="I54" s="337">
        <v>75052</v>
      </c>
      <c r="J54" s="337">
        <v>70681</v>
      </c>
      <c r="K54" s="337">
        <v>70056</v>
      </c>
      <c r="L54" s="337">
        <v>69305</v>
      </c>
      <c r="M54" s="337">
        <v>67446</v>
      </c>
      <c r="N54" s="373">
        <f t="shared" si="27"/>
        <v>65384</v>
      </c>
      <c r="O54" s="373">
        <f t="shared" si="27"/>
        <v>68817</v>
      </c>
      <c r="P54" s="373">
        <f t="shared" si="27"/>
        <v>67235</v>
      </c>
      <c r="Q54" s="373">
        <f t="shared" si="27"/>
        <v>66495</v>
      </c>
      <c r="R54" s="373">
        <f t="shared" si="27"/>
        <v>62822</v>
      </c>
      <c r="S54" s="313">
        <f t="shared" si="28"/>
        <v>59811</v>
      </c>
      <c r="T54" s="313">
        <f t="shared" si="28"/>
        <v>58001</v>
      </c>
      <c r="U54" s="313">
        <f t="shared" si="28"/>
        <v>56494</v>
      </c>
      <c r="V54" s="313">
        <f t="shared" si="28"/>
        <v>55267</v>
      </c>
      <c r="W54" s="313">
        <f t="shared" si="28"/>
        <v>57597</v>
      </c>
      <c r="X54" s="313">
        <f t="shared" si="28"/>
        <v>55720</v>
      </c>
      <c r="Y54" s="313">
        <f t="shared" si="28"/>
        <v>54276</v>
      </c>
      <c r="Z54" s="313">
        <f t="shared" si="28"/>
        <v>54183</v>
      </c>
      <c r="AA54" s="313">
        <f t="shared" si="28"/>
        <v>53202</v>
      </c>
      <c r="AB54" s="313">
        <f t="shared" si="28"/>
        <v>52500</v>
      </c>
      <c r="AC54" s="313">
        <f t="shared" si="28"/>
        <v>52026</v>
      </c>
      <c r="AD54" s="313">
        <f t="shared" si="28"/>
        <v>53018</v>
      </c>
      <c r="AE54" s="313">
        <f t="shared" si="28"/>
        <v>53422</v>
      </c>
      <c r="AF54" s="313">
        <v>55936</v>
      </c>
      <c r="AG54" s="313">
        <v>53960</v>
      </c>
      <c r="AH54" s="313">
        <v>55547</v>
      </c>
      <c r="AI54" s="321">
        <f t="shared" si="2"/>
        <v>0.8</v>
      </c>
      <c r="AJ54" s="321">
        <f t="shared" si="2"/>
        <v>4.7</v>
      </c>
      <c r="AK54" s="321">
        <f t="shared" si="2"/>
        <v>-3.5</v>
      </c>
      <c r="AL54" s="321">
        <f t="shared" si="2"/>
        <v>2.9</v>
      </c>
    </row>
    <row r="55" spans="1:38">
      <c r="A55" s="346">
        <v>7</v>
      </c>
      <c r="B55" s="349" t="s">
        <v>32</v>
      </c>
      <c r="C55" s="337">
        <v>581752</v>
      </c>
      <c r="D55" s="337">
        <v>592994</v>
      </c>
      <c r="E55" s="337">
        <v>608019</v>
      </c>
      <c r="F55" s="337">
        <v>644647</v>
      </c>
      <c r="G55" s="337">
        <v>626392</v>
      </c>
      <c r="H55" s="337">
        <v>660159</v>
      </c>
      <c r="I55" s="337">
        <v>691636</v>
      </c>
      <c r="J55" s="337">
        <v>703527</v>
      </c>
      <c r="K55" s="337">
        <v>699310</v>
      </c>
      <c r="L55" s="337">
        <v>697424</v>
      </c>
      <c r="M55" s="337">
        <v>703303</v>
      </c>
      <c r="N55" s="373">
        <f t="shared" ref="N55:AD55" si="29">SUM(N56:N60)</f>
        <v>674476</v>
      </c>
      <c r="O55" s="373">
        <f t="shared" si="29"/>
        <v>706258</v>
      </c>
      <c r="P55" s="373">
        <f t="shared" si="29"/>
        <v>679093</v>
      </c>
      <c r="Q55" s="373">
        <f t="shared" si="29"/>
        <v>673617</v>
      </c>
      <c r="R55" s="373">
        <f t="shared" si="29"/>
        <v>666460</v>
      </c>
      <c r="S55" s="313">
        <f t="shared" si="29"/>
        <v>613798</v>
      </c>
      <c r="T55" s="313">
        <f t="shared" si="29"/>
        <v>610654</v>
      </c>
      <c r="U55" s="313">
        <f t="shared" si="29"/>
        <v>574592</v>
      </c>
      <c r="V55" s="313">
        <f t="shared" si="29"/>
        <v>548385</v>
      </c>
      <c r="W55" s="313">
        <f t="shared" si="29"/>
        <v>555486</v>
      </c>
      <c r="X55" s="313">
        <f t="shared" si="29"/>
        <v>557951</v>
      </c>
      <c r="Y55" s="313">
        <f t="shared" si="29"/>
        <v>568392</v>
      </c>
      <c r="Z55" s="313">
        <f t="shared" si="29"/>
        <v>582615</v>
      </c>
      <c r="AA55" s="313">
        <f t="shared" si="29"/>
        <v>587075</v>
      </c>
      <c r="AB55" s="313">
        <f t="shared" si="29"/>
        <v>601643</v>
      </c>
      <c r="AC55" s="313">
        <f t="shared" si="29"/>
        <v>595296</v>
      </c>
      <c r="AD55" s="313">
        <f t="shared" si="29"/>
        <v>615172</v>
      </c>
      <c r="AE55" s="313">
        <f>SUM(AE56:AE60)</f>
        <v>605394</v>
      </c>
      <c r="AF55" s="313">
        <f>SUM(AF56:AF60)</f>
        <v>636064</v>
      </c>
      <c r="AG55" s="313">
        <f>SUM(AG56:AG60)</f>
        <v>613449</v>
      </c>
      <c r="AH55" s="313">
        <f>SUM(AH56:AH60)</f>
        <v>621582</v>
      </c>
      <c r="AI55" s="321">
        <f t="shared" si="2"/>
        <v>-1.6</v>
      </c>
      <c r="AJ55" s="321">
        <f t="shared" si="2"/>
        <v>5.0999999999999996</v>
      </c>
      <c r="AK55" s="321">
        <f t="shared" si="2"/>
        <v>-3.6</v>
      </c>
      <c r="AL55" s="321">
        <f t="shared" si="2"/>
        <v>1.3</v>
      </c>
    </row>
    <row r="56" spans="1:38">
      <c r="A56" s="346">
        <v>209</v>
      </c>
      <c r="B56" s="345" t="s">
        <v>243</v>
      </c>
      <c r="C56" s="337">
        <v>277929</v>
      </c>
      <c r="D56" s="337">
        <v>280168</v>
      </c>
      <c r="E56" s="337">
        <v>287579</v>
      </c>
      <c r="F56" s="337">
        <v>306099</v>
      </c>
      <c r="G56" s="337">
        <v>294636</v>
      </c>
      <c r="H56" s="337">
        <v>313352</v>
      </c>
      <c r="I56" s="337">
        <v>323982</v>
      </c>
      <c r="J56" s="337">
        <v>328119</v>
      </c>
      <c r="K56" s="337">
        <v>327919</v>
      </c>
      <c r="L56" s="337">
        <v>327109</v>
      </c>
      <c r="M56" s="337">
        <v>329843</v>
      </c>
      <c r="N56" s="373">
        <f t="shared" ref="N56:R60" si="30">ROUND(N$2*N125/N$75,0)</f>
        <v>318213</v>
      </c>
      <c r="O56" s="373">
        <f t="shared" si="30"/>
        <v>343993</v>
      </c>
      <c r="P56" s="373">
        <f t="shared" si="30"/>
        <v>330187</v>
      </c>
      <c r="Q56" s="373">
        <f t="shared" si="30"/>
        <v>330371</v>
      </c>
      <c r="R56" s="373">
        <f t="shared" si="30"/>
        <v>325014</v>
      </c>
      <c r="S56" s="313">
        <f>S125</f>
        <v>300494</v>
      </c>
      <c r="T56" s="313">
        <f t="shared" ref="T56:AE67" si="31">T125</f>
        <v>297522</v>
      </c>
      <c r="U56" s="313">
        <f t="shared" si="31"/>
        <v>282303</v>
      </c>
      <c r="V56" s="313">
        <f t="shared" si="31"/>
        <v>272699</v>
      </c>
      <c r="W56" s="313">
        <f t="shared" si="31"/>
        <v>275100</v>
      </c>
      <c r="X56" s="313">
        <f t="shared" si="31"/>
        <v>273471</v>
      </c>
      <c r="Y56" s="313">
        <f t="shared" si="31"/>
        <v>279998</v>
      </c>
      <c r="Z56" s="313">
        <f t="shared" si="31"/>
        <v>287273</v>
      </c>
      <c r="AA56" s="313">
        <f t="shared" si="31"/>
        <v>279819</v>
      </c>
      <c r="AB56" s="313">
        <f t="shared" si="31"/>
        <v>285240</v>
      </c>
      <c r="AC56" s="313">
        <f t="shared" si="31"/>
        <v>281181</v>
      </c>
      <c r="AD56" s="313">
        <f t="shared" si="31"/>
        <v>285418</v>
      </c>
      <c r="AE56" s="313">
        <f t="shared" si="31"/>
        <v>285281</v>
      </c>
      <c r="AF56" s="313">
        <v>294565</v>
      </c>
      <c r="AG56" s="313">
        <v>278649</v>
      </c>
      <c r="AH56" s="313">
        <v>288124</v>
      </c>
      <c r="AI56" s="321">
        <f t="shared" si="2"/>
        <v>0</v>
      </c>
      <c r="AJ56" s="321">
        <f t="shared" si="2"/>
        <v>3.3</v>
      </c>
      <c r="AK56" s="321">
        <f t="shared" si="2"/>
        <v>-5.4</v>
      </c>
      <c r="AL56" s="321">
        <f t="shared" si="2"/>
        <v>3.4</v>
      </c>
    </row>
    <row r="57" spans="1:38">
      <c r="A57" s="346">
        <v>222</v>
      </c>
      <c r="B57" s="345" t="s">
        <v>244</v>
      </c>
      <c r="C57" s="337">
        <v>87017</v>
      </c>
      <c r="D57" s="337">
        <v>91924</v>
      </c>
      <c r="E57" s="337">
        <v>93267</v>
      </c>
      <c r="F57" s="337">
        <v>94201</v>
      </c>
      <c r="G57" s="337">
        <v>95066</v>
      </c>
      <c r="H57" s="337">
        <v>98982</v>
      </c>
      <c r="I57" s="337">
        <v>107134</v>
      </c>
      <c r="J57" s="337">
        <v>110516</v>
      </c>
      <c r="K57" s="337">
        <v>108587</v>
      </c>
      <c r="L57" s="337">
        <v>108298</v>
      </c>
      <c r="M57" s="337">
        <v>106281</v>
      </c>
      <c r="N57" s="373">
        <f t="shared" si="30"/>
        <v>100147</v>
      </c>
      <c r="O57" s="373">
        <f t="shared" si="30"/>
        <v>109160</v>
      </c>
      <c r="P57" s="373">
        <f t="shared" si="30"/>
        <v>98291</v>
      </c>
      <c r="Q57" s="373">
        <f t="shared" si="30"/>
        <v>95287</v>
      </c>
      <c r="R57" s="373">
        <f t="shared" si="30"/>
        <v>96003</v>
      </c>
      <c r="S57" s="313">
        <f>S126</f>
        <v>88760</v>
      </c>
      <c r="T57" s="313">
        <f t="shared" si="31"/>
        <v>84673</v>
      </c>
      <c r="U57" s="313">
        <f t="shared" si="31"/>
        <v>78950</v>
      </c>
      <c r="V57" s="313">
        <f t="shared" si="31"/>
        <v>67952</v>
      </c>
      <c r="W57" s="313">
        <f t="shared" si="31"/>
        <v>72869</v>
      </c>
      <c r="X57" s="313">
        <f t="shared" si="31"/>
        <v>79548</v>
      </c>
      <c r="Y57" s="313">
        <f t="shared" si="31"/>
        <v>82219</v>
      </c>
      <c r="Z57" s="313">
        <f t="shared" si="31"/>
        <v>81466</v>
      </c>
      <c r="AA57" s="313">
        <f t="shared" si="31"/>
        <v>80644</v>
      </c>
      <c r="AB57" s="313">
        <f t="shared" si="31"/>
        <v>75990</v>
      </c>
      <c r="AC57" s="313">
        <f t="shared" si="31"/>
        <v>75332</v>
      </c>
      <c r="AD57" s="313">
        <f t="shared" si="31"/>
        <v>79818</v>
      </c>
      <c r="AE57" s="313">
        <f t="shared" si="31"/>
        <v>78009</v>
      </c>
      <c r="AF57" s="313">
        <v>80372</v>
      </c>
      <c r="AG57" s="313">
        <v>77769</v>
      </c>
      <c r="AH57" s="313">
        <v>79251</v>
      </c>
      <c r="AI57" s="321">
        <f t="shared" si="2"/>
        <v>-2.2999999999999998</v>
      </c>
      <c r="AJ57" s="321">
        <f t="shared" si="2"/>
        <v>3</v>
      </c>
      <c r="AK57" s="321">
        <f t="shared" si="2"/>
        <v>-3.2</v>
      </c>
      <c r="AL57" s="321">
        <f t="shared" si="2"/>
        <v>1.9</v>
      </c>
    </row>
    <row r="58" spans="1:38">
      <c r="A58" s="346">
        <v>225</v>
      </c>
      <c r="B58" s="345" t="s">
        <v>245</v>
      </c>
      <c r="C58" s="337">
        <v>109371</v>
      </c>
      <c r="D58" s="337">
        <v>113199</v>
      </c>
      <c r="E58" s="337">
        <v>114634</v>
      </c>
      <c r="F58" s="337">
        <v>121053</v>
      </c>
      <c r="G58" s="337">
        <v>122333</v>
      </c>
      <c r="H58" s="337">
        <v>131209</v>
      </c>
      <c r="I58" s="337">
        <v>141644</v>
      </c>
      <c r="J58" s="337">
        <v>144747</v>
      </c>
      <c r="K58" s="337">
        <v>140710</v>
      </c>
      <c r="L58" s="337">
        <v>141458</v>
      </c>
      <c r="M58" s="337">
        <v>145527</v>
      </c>
      <c r="N58" s="373">
        <f t="shared" si="30"/>
        <v>138525</v>
      </c>
      <c r="O58" s="373">
        <f t="shared" si="30"/>
        <v>133975</v>
      </c>
      <c r="P58" s="373">
        <f t="shared" si="30"/>
        <v>132745</v>
      </c>
      <c r="Q58" s="373">
        <f t="shared" si="30"/>
        <v>131555</v>
      </c>
      <c r="R58" s="373">
        <f t="shared" si="30"/>
        <v>128325</v>
      </c>
      <c r="S58" s="313">
        <f>S127</f>
        <v>120076</v>
      </c>
      <c r="T58" s="313">
        <f t="shared" si="31"/>
        <v>126487</v>
      </c>
      <c r="U58" s="313">
        <f t="shared" si="31"/>
        <v>119093</v>
      </c>
      <c r="V58" s="313">
        <f t="shared" si="31"/>
        <v>117210</v>
      </c>
      <c r="W58" s="313">
        <f t="shared" si="31"/>
        <v>120237</v>
      </c>
      <c r="X58" s="313">
        <f t="shared" si="31"/>
        <v>119767</v>
      </c>
      <c r="Y58" s="313">
        <f t="shared" si="31"/>
        <v>119665</v>
      </c>
      <c r="Z58" s="313">
        <f t="shared" si="31"/>
        <v>126013</v>
      </c>
      <c r="AA58" s="313">
        <f t="shared" si="31"/>
        <v>137989</v>
      </c>
      <c r="AB58" s="313">
        <f t="shared" si="31"/>
        <v>145764</v>
      </c>
      <c r="AC58" s="313">
        <f t="shared" si="31"/>
        <v>152956</v>
      </c>
      <c r="AD58" s="313">
        <f t="shared" si="31"/>
        <v>157128</v>
      </c>
      <c r="AE58" s="313">
        <f t="shared" si="31"/>
        <v>152198</v>
      </c>
      <c r="AF58" s="313">
        <v>161995</v>
      </c>
      <c r="AG58" s="313">
        <v>161173</v>
      </c>
      <c r="AH58" s="313">
        <v>157364</v>
      </c>
      <c r="AI58" s="321">
        <f t="shared" si="2"/>
        <v>-3.1</v>
      </c>
      <c r="AJ58" s="321">
        <f t="shared" si="2"/>
        <v>6.4</v>
      </c>
      <c r="AK58" s="321">
        <f t="shared" si="2"/>
        <v>-0.5</v>
      </c>
      <c r="AL58" s="321">
        <f t="shared" si="2"/>
        <v>-2.4</v>
      </c>
    </row>
    <row r="59" spans="1:38">
      <c r="A59" s="346">
        <v>585</v>
      </c>
      <c r="B59" s="345" t="s">
        <v>246</v>
      </c>
      <c r="C59" s="337">
        <v>62502</v>
      </c>
      <c r="D59" s="337">
        <v>63061</v>
      </c>
      <c r="E59" s="337">
        <v>65340</v>
      </c>
      <c r="F59" s="337">
        <v>70808</v>
      </c>
      <c r="G59" s="337">
        <v>65002</v>
      </c>
      <c r="H59" s="337">
        <v>68691</v>
      </c>
      <c r="I59" s="337">
        <v>69642</v>
      </c>
      <c r="J59" s="337">
        <v>69896</v>
      </c>
      <c r="K59" s="337">
        <v>69910</v>
      </c>
      <c r="L59" s="337">
        <v>71373</v>
      </c>
      <c r="M59" s="337">
        <v>70551</v>
      </c>
      <c r="N59" s="373">
        <f t="shared" si="30"/>
        <v>67830</v>
      </c>
      <c r="O59" s="373">
        <f t="shared" si="30"/>
        <v>68817</v>
      </c>
      <c r="P59" s="373">
        <f t="shared" si="30"/>
        <v>67407</v>
      </c>
      <c r="Q59" s="373">
        <f t="shared" si="30"/>
        <v>66597</v>
      </c>
      <c r="R59" s="373">
        <f t="shared" si="30"/>
        <v>67410</v>
      </c>
      <c r="S59" s="313">
        <f>S128</f>
        <v>60048</v>
      </c>
      <c r="T59" s="313">
        <f t="shared" si="31"/>
        <v>58930</v>
      </c>
      <c r="U59" s="313">
        <f t="shared" si="31"/>
        <v>54723</v>
      </c>
      <c r="V59" s="313">
        <f t="shared" si="31"/>
        <v>52417</v>
      </c>
      <c r="W59" s="313">
        <f t="shared" si="31"/>
        <v>50435</v>
      </c>
      <c r="X59" s="313">
        <f t="shared" si="31"/>
        <v>49671</v>
      </c>
      <c r="Y59" s="313">
        <f t="shared" si="31"/>
        <v>51001</v>
      </c>
      <c r="Z59" s="313">
        <f t="shared" si="31"/>
        <v>50397</v>
      </c>
      <c r="AA59" s="313">
        <f t="shared" si="31"/>
        <v>50500</v>
      </c>
      <c r="AB59" s="313">
        <f t="shared" si="31"/>
        <v>48990</v>
      </c>
      <c r="AC59" s="313">
        <f t="shared" si="31"/>
        <v>49271</v>
      </c>
      <c r="AD59" s="313">
        <f t="shared" si="31"/>
        <v>52914</v>
      </c>
      <c r="AE59" s="313">
        <f t="shared" si="31"/>
        <v>49448</v>
      </c>
      <c r="AF59" s="313">
        <v>52580</v>
      </c>
      <c r="AG59" s="313">
        <v>51935</v>
      </c>
      <c r="AH59" s="313">
        <v>52399</v>
      </c>
      <c r="AI59" s="321">
        <f t="shared" si="2"/>
        <v>-6.6</v>
      </c>
      <c r="AJ59" s="321">
        <f t="shared" si="2"/>
        <v>6.3</v>
      </c>
      <c r="AK59" s="321">
        <f t="shared" si="2"/>
        <v>-1.2</v>
      </c>
      <c r="AL59" s="321">
        <f t="shared" si="2"/>
        <v>0.9</v>
      </c>
    </row>
    <row r="60" spans="1:38">
      <c r="A60" s="346">
        <v>586</v>
      </c>
      <c r="B60" s="345" t="s">
        <v>247</v>
      </c>
      <c r="C60" s="337">
        <v>44933</v>
      </c>
      <c r="D60" s="337">
        <v>44642</v>
      </c>
      <c r="E60" s="337">
        <v>47199</v>
      </c>
      <c r="F60" s="337">
        <v>52486</v>
      </c>
      <c r="G60" s="337">
        <v>49355</v>
      </c>
      <c r="H60" s="337">
        <v>47925</v>
      </c>
      <c r="I60" s="337">
        <v>49234</v>
      </c>
      <c r="J60" s="337">
        <v>50249</v>
      </c>
      <c r="K60" s="337">
        <v>52184</v>
      </c>
      <c r="L60" s="337">
        <v>49186</v>
      </c>
      <c r="M60" s="337">
        <v>51101</v>
      </c>
      <c r="N60" s="373">
        <f t="shared" si="30"/>
        <v>49761</v>
      </c>
      <c r="O60" s="373">
        <f t="shared" si="30"/>
        <v>50313</v>
      </c>
      <c r="P60" s="373">
        <f t="shared" si="30"/>
        <v>50463</v>
      </c>
      <c r="Q60" s="373">
        <f t="shared" si="30"/>
        <v>49807</v>
      </c>
      <c r="R60" s="373">
        <f t="shared" si="30"/>
        <v>49708</v>
      </c>
      <c r="S60" s="313">
        <f>S129</f>
        <v>44420</v>
      </c>
      <c r="T60" s="313">
        <f t="shared" si="31"/>
        <v>43042</v>
      </c>
      <c r="U60" s="313">
        <f t="shared" si="31"/>
        <v>39523</v>
      </c>
      <c r="V60" s="313">
        <f t="shared" si="31"/>
        <v>38107</v>
      </c>
      <c r="W60" s="313">
        <f t="shared" si="31"/>
        <v>36845</v>
      </c>
      <c r="X60" s="313">
        <f t="shared" si="31"/>
        <v>35494</v>
      </c>
      <c r="Y60" s="313">
        <f t="shared" si="31"/>
        <v>35509</v>
      </c>
      <c r="Z60" s="313">
        <f t="shared" si="31"/>
        <v>37466</v>
      </c>
      <c r="AA60" s="313">
        <f t="shared" si="31"/>
        <v>38123</v>
      </c>
      <c r="AB60" s="313">
        <f t="shared" si="31"/>
        <v>45659</v>
      </c>
      <c r="AC60" s="313">
        <f t="shared" si="31"/>
        <v>36556</v>
      </c>
      <c r="AD60" s="313">
        <f t="shared" si="31"/>
        <v>39894</v>
      </c>
      <c r="AE60" s="313">
        <f t="shared" si="31"/>
        <v>40458</v>
      </c>
      <c r="AF60" s="313">
        <v>46552</v>
      </c>
      <c r="AG60" s="313">
        <v>43923</v>
      </c>
      <c r="AH60" s="313">
        <v>44444</v>
      </c>
      <c r="AI60" s="321">
        <f t="shared" si="2"/>
        <v>1.4</v>
      </c>
      <c r="AJ60" s="321">
        <f t="shared" si="2"/>
        <v>15.1</v>
      </c>
      <c r="AK60" s="321">
        <f t="shared" si="2"/>
        <v>-5.6</v>
      </c>
      <c r="AL60" s="321">
        <f t="shared" si="2"/>
        <v>1.2</v>
      </c>
    </row>
    <row r="61" spans="1:38">
      <c r="A61" s="343">
        <v>8</v>
      </c>
      <c r="B61" s="350" t="s">
        <v>33</v>
      </c>
      <c r="C61" s="337">
        <v>327297</v>
      </c>
      <c r="D61" s="337">
        <v>341159</v>
      </c>
      <c r="E61" s="337">
        <v>357195</v>
      </c>
      <c r="F61" s="337">
        <v>369258</v>
      </c>
      <c r="G61" s="337">
        <v>387328</v>
      </c>
      <c r="H61" s="337">
        <v>407762</v>
      </c>
      <c r="I61" s="337">
        <v>407629</v>
      </c>
      <c r="J61" s="337">
        <v>378945</v>
      </c>
      <c r="K61" s="337">
        <v>376194</v>
      </c>
      <c r="L61" s="337">
        <v>359657</v>
      </c>
      <c r="M61" s="337">
        <v>378601</v>
      </c>
      <c r="N61" s="373">
        <f t="shared" ref="N61:AD61" si="32">SUM(N62:N63)</f>
        <v>380068</v>
      </c>
      <c r="O61" s="373">
        <f t="shared" si="32"/>
        <v>406849</v>
      </c>
      <c r="P61" s="373">
        <f t="shared" si="32"/>
        <v>399915</v>
      </c>
      <c r="Q61" s="373">
        <f t="shared" si="32"/>
        <v>391734</v>
      </c>
      <c r="R61" s="373">
        <f t="shared" si="32"/>
        <v>395727</v>
      </c>
      <c r="S61" s="313">
        <f t="shared" si="32"/>
        <v>382284</v>
      </c>
      <c r="T61" s="313">
        <f t="shared" si="32"/>
        <v>385161</v>
      </c>
      <c r="U61" s="313">
        <f t="shared" si="32"/>
        <v>354145</v>
      </c>
      <c r="V61" s="313">
        <f t="shared" si="32"/>
        <v>329782</v>
      </c>
      <c r="W61" s="313">
        <f t="shared" si="32"/>
        <v>341753</v>
      </c>
      <c r="X61" s="313">
        <f t="shared" si="32"/>
        <v>336624</v>
      </c>
      <c r="Y61" s="313">
        <f t="shared" si="32"/>
        <v>276965</v>
      </c>
      <c r="Z61" s="313">
        <f t="shared" si="32"/>
        <v>363519</v>
      </c>
      <c r="AA61" s="313">
        <f t="shared" si="32"/>
        <v>352141</v>
      </c>
      <c r="AB61" s="313">
        <f t="shared" si="32"/>
        <v>364858</v>
      </c>
      <c r="AC61" s="313">
        <f t="shared" si="32"/>
        <v>368429</v>
      </c>
      <c r="AD61" s="313">
        <f t="shared" si="32"/>
        <v>376997</v>
      </c>
      <c r="AE61" s="313">
        <f>SUM(AE62:AE63)</f>
        <v>381361</v>
      </c>
      <c r="AF61" s="313">
        <f>SUM(AF62:AF63)</f>
        <v>383911</v>
      </c>
      <c r="AG61" s="313">
        <f>SUM(AG62:AG63)</f>
        <v>367643</v>
      </c>
      <c r="AH61" s="313">
        <f>SUM(AH62:AH63)</f>
        <v>382263</v>
      </c>
      <c r="AI61" s="321">
        <f t="shared" si="2"/>
        <v>1.2</v>
      </c>
      <c r="AJ61" s="321">
        <f t="shared" si="2"/>
        <v>0.7</v>
      </c>
      <c r="AK61" s="321">
        <f t="shared" si="2"/>
        <v>-4.2</v>
      </c>
      <c r="AL61" s="321">
        <f t="shared" si="2"/>
        <v>4</v>
      </c>
    </row>
    <row r="62" spans="1:38">
      <c r="A62" s="346">
        <v>221</v>
      </c>
      <c r="B62" s="345" t="s">
        <v>268</v>
      </c>
      <c r="C62" s="337">
        <v>113278</v>
      </c>
      <c r="D62" s="337">
        <v>120455</v>
      </c>
      <c r="E62" s="337">
        <v>135389</v>
      </c>
      <c r="F62" s="337">
        <v>145866</v>
      </c>
      <c r="G62" s="337">
        <v>161257</v>
      </c>
      <c r="H62" s="337">
        <v>172220</v>
      </c>
      <c r="I62" s="337">
        <v>176813</v>
      </c>
      <c r="J62" s="337">
        <v>152071</v>
      </c>
      <c r="K62" s="337">
        <v>146030</v>
      </c>
      <c r="L62" s="337">
        <v>136927</v>
      </c>
      <c r="M62" s="337">
        <v>143447</v>
      </c>
      <c r="N62" s="373">
        <f t="shared" ref="N62:R63" si="33">ROUND(N$2*N131/N$75,0)</f>
        <v>148706</v>
      </c>
      <c r="O62" s="373">
        <f t="shared" si="33"/>
        <v>157369</v>
      </c>
      <c r="P62" s="373">
        <f t="shared" si="33"/>
        <v>155451</v>
      </c>
      <c r="Q62" s="373">
        <f t="shared" si="33"/>
        <v>144864</v>
      </c>
      <c r="R62" s="373">
        <f t="shared" si="33"/>
        <v>150986</v>
      </c>
      <c r="S62" s="313">
        <f>S131</f>
        <v>148031</v>
      </c>
      <c r="T62" s="313">
        <f t="shared" si="31"/>
        <v>146585</v>
      </c>
      <c r="U62" s="313">
        <f t="shared" si="31"/>
        <v>139027</v>
      </c>
      <c r="V62" s="313">
        <f t="shared" si="31"/>
        <v>132674</v>
      </c>
      <c r="W62" s="313">
        <f t="shared" si="31"/>
        <v>138076</v>
      </c>
      <c r="X62" s="313">
        <f t="shared" si="31"/>
        <v>112771</v>
      </c>
      <c r="Y62" s="313">
        <f t="shared" si="31"/>
        <v>50878</v>
      </c>
      <c r="Z62" s="313">
        <f t="shared" si="31"/>
        <v>136438</v>
      </c>
      <c r="AA62" s="313">
        <f t="shared" si="31"/>
        <v>132136</v>
      </c>
      <c r="AB62" s="313">
        <f t="shared" si="31"/>
        <v>138119</v>
      </c>
      <c r="AC62" s="313">
        <f t="shared" si="31"/>
        <v>142727</v>
      </c>
      <c r="AD62" s="313">
        <f>AD131</f>
        <v>148253</v>
      </c>
      <c r="AE62" s="313">
        <f>AE131</f>
        <v>155774</v>
      </c>
      <c r="AF62" s="313">
        <v>160458</v>
      </c>
      <c r="AG62" s="313">
        <v>152246</v>
      </c>
      <c r="AH62" s="313">
        <v>159164</v>
      </c>
      <c r="AI62" s="321">
        <f t="shared" si="2"/>
        <v>5.0999999999999996</v>
      </c>
      <c r="AJ62" s="321">
        <f t="shared" si="2"/>
        <v>3</v>
      </c>
      <c r="AK62" s="321">
        <f t="shared" si="2"/>
        <v>-5.0999999999999996</v>
      </c>
      <c r="AL62" s="321">
        <f t="shared" si="2"/>
        <v>4.5</v>
      </c>
    </row>
    <row r="63" spans="1:38">
      <c r="A63" s="346">
        <v>223</v>
      </c>
      <c r="B63" s="345" t="s">
        <v>248</v>
      </c>
      <c r="C63" s="337">
        <v>214019</v>
      </c>
      <c r="D63" s="337">
        <v>220704</v>
      </c>
      <c r="E63" s="337">
        <v>221806</v>
      </c>
      <c r="F63" s="337">
        <v>223392</v>
      </c>
      <c r="G63" s="337">
        <v>226071</v>
      </c>
      <c r="H63" s="337">
        <v>235542</v>
      </c>
      <c r="I63" s="337">
        <v>230816</v>
      </c>
      <c r="J63" s="337">
        <v>226874</v>
      </c>
      <c r="K63" s="337">
        <v>230164</v>
      </c>
      <c r="L63" s="337">
        <v>222730</v>
      </c>
      <c r="M63" s="337">
        <v>235154</v>
      </c>
      <c r="N63" s="373">
        <f t="shared" si="33"/>
        <v>231362</v>
      </c>
      <c r="O63" s="373">
        <f t="shared" si="33"/>
        <v>249480</v>
      </c>
      <c r="P63" s="373">
        <f t="shared" si="33"/>
        <v>244464</v>
      </c>
      <c r="Q63" s="373">
        <f t="shared" si="33"/>
        <v>246870</v>
      </c>
      <c r="R63" s="373">
        <f t="shared" si="33"/>
        <v>244741</v>
      </c>
      <c r="S63" s="313">
        <f>S132</f>
        <v>234253</v>
      </c>
      <c r="T63" s="313">
        <f t="shared" si="31"/>
        <v>238576</v>
      </c>
      <c r="U63" s="313">
        <f t="shared" si="31"/>
        <v>215118</v>
      </c>
      <c r="V63" s="313">
        <f t="shared" si="31"/>
        <v>197108</v>
      </c>
      <c r="W63" s="313">
        <f t="shared" si="31"/>
        <v>203677</v>
      </c>
      <c r="X63" s="313">
        <f t="shared" si="31"/>
        <v>223853</v>
      </c>
      <c r="Y63" s="313">
        <f t="shared" si="31"/>
        <v>226087</v>
      </c>
      <c r="Z63" s="313">
        <f t="shared" si="31"/>
        <v>227081</v>
      </c>
      <c r="AA63" s="313">
        <f t="shared" si="31"/>
        <v>220005</v>
      </c>
      <c r="AB63" s="313">
        <f t="shared" si="31"/>
        <v>226739</v>
      </c>
      <c r="AC63" s="313">
        <f t="shared" si="31"/>
        <v>225702</v>
      </c>
      <c r="AD63" s="313">
        <f>AD132</f>
        <v>228744</v>
      </c>
      <c r="AE63" s="313">
        <f>AE132</f>
        <v>225587</v>
      </c>
      <c r="AF63" s="313">
        <v>223453</v>
      </c>
      <c r="AG63" s="313">
        <v>215397</v>
      </c>
      <c r="AH63" s="313">
        <v>223099</v>
      </c>
      <c r="AI63" s="321">
        <f t="shared" si="2"/>
        <v>-1.4</v>
      </c>
      <c r="AJ63" s="321">
        <f t="shared" si="2"/>
        <v>-0.9</v>
      </c>
      <c r="AK63" s="321">
        <f t="shared" si="2"/>
        <v>-3.6</v>
      </c>
      <c r="AL63" s="321">
        <f t="shared" si="2"/>
        <v>3.6</v>
      </c>
    </row>
    <row r="64" spans="1:38">
      <c r="A64" s="343">
        <v>9</v>
      </c>
      <c r="B64" s="351" t="s">
        <v>34</v>
      </c>
      <c r="C64" s="337">
        <v>496450</v>
      </c>
      <c r="D64" s="337">
        <v>512837</v>
      </c>
      <c r="E64" s="337">
        <v>514178</v>
      </c>
      <c r="F64" s="337">
        <v>544743</v>
      </c>
      <c r="G64" s="337">
        <v>542845</v>
      </c>
      <c r="H64" s="337">
        <v>556999</v>
      </c>
      <c r="I64" s="337">
        <v>566536</v>
      </c>
      <c r="J64" s="337">
        <v>585191</v>
      </c>
      <c r="K64" s="337">
        <v>556201</v>
      </c>
      <c r="L64" s="337">
        <v>548284</v>
      </c>
      <c r="M64" s="337">
        <v>550004</v>
      </c>
      <c r="N64" s="373">
        <f t="shared" ref="N64:AD64" si="34">SUM(N65:N67)</f>
        <v>535102</v>
      </c>
      <c r="O64" s="373">
        <f t="shared" si="34"/>
        <v>564930</v>
      </c>
      <c r="P64" s="373">
        <f t="shared" si="34"/>
        <v>534267</v>
      </c>
      <c r="Q64" s="373">
        <f t="shared" si="34"/>
        <v>523271</v>
      </c>
      <c r="R64" s="373">
        <f t="shared" si="34"/>
        <v>515691</v>
      </c>
      <c r="S64" s="313">
        <f t="shared" si="34"/>
        <v>483470</v>
      </c>
      <c r="T64" s="313">
        <f t="shared" si="34"/>
        <v>470624</v>
      </c>
      <c r="U64" s="313">
        <f t="shared" si="34"/>
        <v>447739</v>
      </c>
      <c r="V64" s="313">
        <f t="shared" si="34"/>
        <v>430050</v>
      </c>
      <c r="W64" s="313">
        <f t="shared" si="34"/>
        <v>443224</v>
      </c>
      <c r="X64" s="313">
        <f t="shared" si="34"/>
        <v>427680</v>
      </c>
      <c r="Y64" s="313">
        <f t="shared" si="34"/>
        <v>429250</v>
      </c>
      <c r="Z64" s="313">
        <f t="shared" si="34"/>
        <v>431503</v>
      </c>
      <c r="AA64" s="313">
        <f t="shared" si="34"/>
        <v>425505</v>
      </c>
      <c r="AB64" s="313">
        <f t="shared" si="34"/>
        <v>430884</v>
      </c>
      <c r="AC64" s="313">
        <f t="shared" si="34"/>
        <v>428075</v>
      </c>
      <c r="AD64" s="313">
        <f t="shared" si="34"/>
        <v>430734</v>
      </c>
      <c r="AE64" s="313">
        <f>SUM(AE65:AE67)</f>
        <v>428777</v>
      </c>
      <c r="AF64" s="313">
        <f>SUM(AF65:AF67)</f>
        <v>454516</v>
      </c>
      <c r="AG64" s="313">
        <f>SUM(AG65:AG67)</f>
        <v>433583</v>
      </c>
      <c r="AH64" s="313">
        <f>SUM(AH65:AH67)</f>
        <v>448249</v>
      </c>
      <c r="AI64" s="321">
        <f t="shared" si="2"/>
        <v>-0.5</v>
      </c>
      <c r="AJ64" s="321">
        <f t="shared" si="2"/>
        <v>6</v>
      </c>
      <c r="AK64" s="321">
        <f t="shared" si="2"/>
        <v>-4.5999999999999996</v>
      </c>
      <c r="AL64" s="321">
        <f t="shared" si="2"/>
        <v>3.4</v>
      </c>
    </row>
    <row r="65" spans="1:38">
      <c r="A65" s="343">
        <v>205</v>
      </c>
      <c r="B65" s="343" t="s">
        <v>249</v>
      </c>
      <c r="C65" s="337">
        <v>207601</v>
      </c>
      <c r="D65" s="337">
        <v>213065</v>
      </c>
      <c r="E65" s="337">
        <v>209148</v>
      </c>
      <c r="F65" s="337">
        <v>219537</v>
      </c>
      <c r="G65" s="337">
        <v>227789</v>
      </c>
      <c r="H65" s="337">
        <v>225110</v>
      </c>
      <c r="I65" s="337">
        <v>225279</v>
      </c>
      <c r="J65" s="337">
        <v>237933</v>
      </c>
      <c r="K65" s="337">
        <v>224049</v>
      </c>
      <c r="L65" s="337">
        <v>223028</v>
      </c>
      <c r="M65" s="337">
        <v>236317</v>
      </c>
      <c r="N65" s="373">
        <f t="shared" ref="N65:R67" si="35">ROUND(N$2*N134/N$75,0)</f>
        <v>225585</v>
      </c>
      <c r="O65" s="373">
        <f t="shared" si="35"/>
        <v>227117</v>
      </c>
      <c r="P65" s="373">
        <f t="shared" si="35"/>
        <v>205642</v>
      </c>
      <c r="Q65" s="373">
        <f t="shared" si="35"/>
        <v>204401</v>
      </c>
      <c r="R65" s="373">
        <f t="shared" si="35"/>
        <v>200811</v>
      </c>
      <c r="S65" s="313">
        <f>S134</f>
        <v>192561</v>
      </c>
      <c r="T65" s="313">
        <f t="shared" si="31"/>
        <v>182579</v>
      </c>
      <c r="U65" s="313">
        <f t="shared" si="31"/>
        <v>169242</v>
      </c>
      <c r="V65" s="313">
        <f t="shared" si="31"/>
        <v>166603</v>
      </c>
      <c r="W65" s="313">
        <f t="shared" si="31"/>
        <v>170460</v>
      </c>
      <c r="X65" s="313">
        <f t="shared" si="31"/>
        <v>158316</v>
      </c>
      <c r="Y65" s="313">
        <f t="shared" si="31"/>
        <v>157721</v>
      </c>
      <c r="Z65" s="313">
        <f t="shared" si="31"/>
        <v>158472</v>
      </c>
      <c r="AA65" s="313">
        <f t="shared" si="31"/>
        <v>155749</v>
      </c>
      <c r="AB65" s="313">
        <f t="shared" si="31"/>
        <v>162777</v>
      </c>
      <c r="AC65" s="313">
        <f t="shared" si="31"/>
        <v>150514</v>
      </c>
      <c r="AD65" s="313">
        <f t="shared" si="31"/>
        <v>150597</v>
      </c>
      <c r="AE65" s="313">
        <f t="shared" si="31"/>
        <v>150655</v>
      </c>
      <c r="AF65" s="313">
        <v>160555</v>
      </c>
      <c r="AG65" s="313">
        <v>152674</v>
      </c>
      <c r="AH65" s="313">
        <v>156744</v>
      </c>
      <c r="AI65" s="321">
        <f t="shared" si="2"/>
        <v>0</v>
      </c>
      <c r="AJ65" s="321">
        <f t="shared" si="2"/>
        <v>6.6</v>
      </c>
      <c r="AK65" s="321">
        <f t="shared" si="2"/>
        <v>-4.9000000000000004</v>
      </c>
      <c r="AL65" s="321">
        <f t="shared" si="2"/>
        <v>2.7</v>
      </c>
    </row>
    <row r="66" spans="1:38">
      <c r="A66" s="346">
        <v>224</v>
      </c>
      <c r="B66" s="345" t="s">
        <v>250</v>
      </c>
      <c r="C66" s="337">
        <v>157870</v>
      </c>
      <c r="D66" s="337">
        <v>162573</v>
      </c>
      <c r="E66" s="337">
        <v>165270</v>
      </c>
      <c r="F66" s="337">
        <v>181056</v>
      </c>
      <c r="G66" s="337">
        <v>177379</v>
      </c>
      <c r="H66" s="337">
        <v>174701</v>
      </c>
      <c r="I66" s="337">
        <v>181763</v>
      </c>
      <c r="J66" s="337">
        <v>177587</v>
      </c>
      <c r="K66" s="337">
        <v>176689</v>
      </c>
      <c r="L66" s="337">
        <v>164626</v>
      </c>
      <c r="M66" s="337">
        <v>169282</v>
      </c>
      <c r="N66" s="373">
        <f t="shared" si="35"/>
        <v>166556</v>
      </c>
      <c r="O66" s="373">
        <f t="shared" si="35"/>
        <v>181735</v>
      </c>
      <c r="P66" s="373">
        <f t="shared" si="35"/>
        <v>179042</v>
      </c>
      <c r="Q66" s="373">
        <f t="shared" si="35"/>
        <v>170786</v>
      </c>
      <c r="R66" s="373">
        <f t="shared" si="35"/>
        <v>168863</v>
      </c>
      <c r="S66" s="313">
        <f>S135</f>
        <v>154086</v>
      </c>
      <c r="T66" s="313">
        <f t="shared" si="31"/>
        <v>150442</v>
      </c>
      <c r="U66" s="313">
        <f t="shared" si="31"/>
        <v>146556</v>
      </c>
      <c r="V66" s="313">
        <f t="shared" si="31"/>
        <v>138196</v>
      </c>
      <c r="W66" s="313">
        <f t="shared" si="31"/>
        <v>146531</v>
      </c>
      <c r="X66" s="313">
        <f t="shared" si="31"/>
        <v>144912</v>
      </c>
      <c r="Y66" s="313">
        <f t="shared" si="31"/>
        <v>140631</v>
      </c>
      <c r="Z66" s="313">
        <f t="shared" si="31"/>
        <v>143482</v>
      </c>
      <c r="AA66" s="313">
        <f t="shared" si="31"/>
        <v>141645</v>
      </c>
      <c r="AB66" s="313">
        <f t="shared" si="31"/>
        <v>145131</v>
      </c>
      <c r="AC66" s="313">
        <f t="shared" si="31"/>
        <v>144499</v>
      </c>
      <c r="AD66" s="313">
        <f t="shared" si="31"/>
        <v>147115</v>
      </c>
      <c r="AE66" s="313">
        <f t="shared" si="31"/>
        <v>146702</v>
      </c>
      <c r="AF66" s="313">
        <v>151371</v>
      </c>
      <c r="AG66" s="313">
        <v>146144</v>
      </c>
      <c r="AH66" s="313">
        <v>151692</v>
      </c>
      <c r="AI66" s="322">
        <f t="shared" si="2"/>
        <v>-0.3</v>
      </c>
      <c r="AJ66" s="322">
        <f t="shared" si="2"/>
        <v>3.2</v>
      </c>
      <c r="AK66" s="322">
        <f t="shared" si="2"/>
        <v>-3.5</v>
      </c>
      <c r="AL66" s="321">
        <f t="shared" si="2"/>
        <v>3.8</v>
      </c>
    </row>
    <row r="67" spans="1:38">
      <c r="A67" s="352">
        <v>226</v>
      </c>
      <c r="B67" s="353" t="s">
        <v>251</v>
      </c>
      <c r="C67" s="354">
        <v>130979</v>
      </c>
      <c r="D67" s="354">
        <v>137199</v>
      </c>
      <c r="E67" s="354">
        <v>139760</v>
      </c>
      <c r="F67" s="354">
        <v>144150</v>
      </c>
      <c r="G67" s="354">
        <v>137677</v>
      </c>
      <c r="H67" s="354">
        <v>157188</v>
      </c>
      <c r="I67" s="354">
        <v>159494</v>
      </c>
      <c r="J67" s="354">
        <v>169671</v>
      </c>
      <c r="K67" s="354">
        <v>155463</v>
      </c>
      <c r="L67" s="354">
        <v>160630</v>
      </c>
      <c r="M67" s="354">
        <v>144405</v>
      </c>
      <c r="N67" s="374">
        <f t="shared" si="35"/>
        <v>142961</v>
      </c>
      <c r="O67" s="374">
        <f t="shared" si="35"/>
        <v>156078</v>
      </c>
      <c r="P67" s="374">
        <f t="shared" si="35"/>
        <v>149583</v>
      </c>
      <c r="Q67" s="374">
        <f t="shared" si="35"/>
        <v>148084</v>
      </c>
      <c r="R67" s="374">
        <f t="shared" si="35"/>
        <v>146017</v>
      </c>
      <c r="S67" s="314">
        <f>S136</f>
        <v>136823</v>
      </c>
      <c r="T67" s="314">
        <f t="shared" si="31"/>
        <v>137603</v>
      </c>
      <c r="U67" s="314">
        <f t="shared" si="31"/>
        <v>131941</v>
      </c>
      <c r="V67" s="314">
        <f t="shared" si="31"/>
        <v>125251</v>
      </c>
      <c r="W67" s="314">
        <f t="shared" si="31"/>
        <v>126233</v>
      </c>
      <c r="X67" s="314">
        <f t="shared" si="31"/>
        <v>124452</v>
      </c>
      <c r="Y67" s="314">
        <f t="shared" si="31"/>
        <v>130898</v>
      </c>
      <c r="Z67" s="314">
        <f t="shared" si="31"/>
        <v>129549</v>
      </c>
      <c r="AA67" s="314">
        <f t="shared" si="31"/>
        <v>128111</v>
      </c>
      <c r="AB67" s="314">
        <f t="shared" si="31"/>
        <v>122976</v>
      </c>
      <c r="AC67" s="314">
        <f t="shared" si="31"/>
        <v>133062</v>
      </c>
      <c r="AD67" s="314">
        <f t="shared" si="31"/>
        <v>133022</v>
      </c>
      <c r="AE67" s="314">
        <f t="shared" si="31"/>
        <v>131420</v>
      </c>
      <c r="AF67" s="314">
        <v>142590</v>
      </c>
      <c r="AG67" s="314">
        <v>134765</v>
      </c>
      <c r="AH67" s="314">
        <v>139813</v>
      </c>
      <c r="AI67" s="323">
        <f t="shared" si="2"/>
        <v>-1.2</v>
      </c>
      <c r="AJ67" s="323">
        <f t="shared" si="2"/>
        <v>8.5</v>
      </c>
      <c r="AK67" s="323">
        <f t="shared" si="2"/>
        <v>-5.5</v>
      </c>
      <c r="AL67" s="323">
        <f t="shared" si="2"/>
        <v>3.7</v>
      </c>
    </row>
    <row r="68" spans="1:38">
      <c r="A68" s="336" t="s">
        <v>252</v>
      </c>
      <c r="B68" s="336"/>
      <c r="N68" s="375"/>
      <c r="O68" s="375"/>
      <c r="P68" s="375"/>
      <c r="Q68" s="375"/>
      <c r="R68" s="37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66"/>
      <c r="AJ68" s="66"/>
      <c r="AK68" s="66"/>
      <c r="AL68" s="66"/>
    </row>
    <row r="69" spans="1:38">
      <c r="A69" s="336"/>
      <c r="B69" s="355" t="s">
        <v>253</v>
      </c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76">
        <f>N18+SUM(N20:N22)+SUM(N24:N26)+N30+N37+SUM(N65:N67)</f>
        <v>12547767</v>
      </c>
      <c r="O69" s="376">
        <f t="shared" ref="O69:AA69" si="36">O18+SUM(O20:O22)+SUM(O24:O26)+O30+O37+SUM(O65:O67)</f>
        <v>11838545</v>
      </c>
      <c r="P69" s="376">
        <f t="shared" si="36"/>
        <v>11971703</v>
      </c>
      <c r="Q69" s="376">
        <f t="shared" si="36"/>
        <v>12066713</v>
      </c>
      <c r="R69" s="376">
        <f t="shared" si="36"/>
        <v>12393589</v>
      </c>
      <c r="S69" s="325">
        <f t="shared" si="36"/>
        <v>12367081.294825662</v>
      </c>
      <c r="T69" s="325">
        <f t="shared" si="36"/>
        <v>12468848.330781937</v>
      </c>
      <c r="U69" s="325">
        <f t="shared" si="36"/>
        <v>12123593.871568378</v>
      </c>
      <c r="V69" s="325">
        <f t="shared" si="36"/>
        <v>11586188.559316851</v>
      </c>
      <c r="W69" s="325">
        <f t="shared" si="36"/>
        <v>12332853.281888761</v>
      </c>
      <c r="X69" s="325">
        <f t="shared" si="36"/>
        <v>12436092.34138649</v>
      </c>
      <c r="Y69" s="325">
        <f t="shared" si="36"/>
        <v>12529587.252332043</v>
      </c>
      <c r="Z69" s="325">
        <f t="shared" si="36"/>
        <v>12640397.633353006</v>
      </c>
      <c r="AA69" s="325">
        <f t="shared" si="36"/>
        <v>12770690.406695016</v>
      </c>
      <c r="AB69" s="325">
        <f t="shared" ref="AB69:AH69" si="37">AB18+SUM(AB20:AB22)+SUM(AB24:AB26)+AB30+AB37+SUM(AB65:AB67)</f>
        <v>12954255.183975238</v>
      </c>
      <c r="AC69" s="325">
        <f t="shared" si="37"/>
        <v>12938330.70055842</v>
      </c>
      <c r="AD69" s="325">
        <f t="shared" si="37"/>
        <v>13201513.339684371</v>
      </c>
      <c r="AE69" s="325">
        <f t="shared" si="37"/>
        <v>13136916.931051183</v>
      </c>
      <c r="AF69" s="325">
        <f t="shared" si="37"/>
        <v>13221573</v>
      </c>
      <c r="AG69" s="325">
        <f t="shared" si="37"/>
        <v>12714233</v>
      </c>
      <c r="AH69" s="325">
        <f t="shared" si="37"/>
        <v>13060322</v>
      </c>
      <c r="AI69" s="322">
        <f t="shared" ref="AI69:AL69" si="38">ROUND((AE69-AD69)/AD69*100,1)</f>
        <v>-0.5</v>
      </c>
      <c r="AJ69" s="322">
        <f t="shared" si="38"/>
        <v>0.6</v>
      </c>
      <c r="AK69" s="322">
        <f t="shared" si="38"/>
        <v>-3.8</v>
      </c>
      <c r="AL69" s="322">
        <f t="shared" si="38"/>
        <v>2.7</v>
      </c>
    </row>
    <row r="70" spans="1:38">
      <c r="A70" s="336"/>
      <c r="B70" s="336"/>
    </row>
    <row r="71" spans="1:38">
      <c r="A71" s="336"/>
      <c r="B71" s="336"/>
    </row>
    <row r="72" spans="1:38">
      <c r="A72" s="332"/>
      <c r="B72" s="332" t="s">
        <v>38</v>
      </c>
      <c r="C72" s="332">
        <v>1990</v>
      </c>
      <c r="D72" s="332">
        <v>1991</v>
      </c>
      <c r="E72" s="332">
        <v>1992</v>
      </c>
      <c r="F72" s="332">
        <v>1993</v>
      </c>
      <c r="G72" s="332">
        <v>1994</v>
      </c>
      <c r="H72" s="332">
        <v>1995</v>
      </c>
      <c r="I72" s="332">
        <v>1996</v>
      </c>
      <c r="J72" s="332">
        <v>1997</v>
      </c>
      <c r="K72" s="332">
        <v>1998</v>
      </c>
      <c r="L72" s="332">
        <v>1999</v>
      </c>
      <c r="M72" s="332">
        <v>2000</v>
      </c>
      <c r="N72" s="364">
        <v>2001</v>
      </c>
      <c r="O72" s="364">
        <v>2002</v>
      </c>
      <c r="P72" s="364">
        <v>2003</v>
      </c>
      <c r="Q72" s="364">
        <v>2004</v>
      </c>
      <c r="R72" s="364">
        <v>2005</v>
      </c>
      <c r="S72" s="364">
        <v>2006</v>
      </c>
      <c r="T72" s="364">
        <v>2007</v>
      </c>
      <c r="U72" s="364">
        <v>2008</v>
      </c>
      <c r="V72" s="364">
        <v>2009</v>
      </c>
      <c r="W72" s="364">
        <v>2010</v>
      </c>
      <c r="X72" s="364">
        <v>2011</v>
      </c>
      <c r="Y72" s="364">
        <v>2012</v>
      </c>
      <c r="Z72" s="364">
        <v>2013</v>
      </c>
      <c r="AA72" s="67">
        <v>2014</v>
      </c>
      <c r="AB72" s="67">
        <v>2015</v>
      </c>
      <c r="AC72" s="67">
        <v>2016</v>
      </c>
      <c r="AD72" s="365">
        <v>2017</v>
      </c>
      <c r="AE72" s="365">
        <v>2018</v>
      </c>
      <c r="AF72" s="291"/>
      <c r="AG72" s="291"/>
      <c r="AH72" s="291"/>
    </row>
    <row r="73" spans="1:38">
      <c r="A73" s="336"/>
      <c r="B73" s="336"/>
      <c r="C73" s="336" t="s">
        <v>224</v>
      </c>
      <c r="D73" s="336" t="s">
        <v>225</v>
      </c>
      <c r="E73" s="336" t="s">
        <v>226</v>
      </c>
      <c r="F73" s="336" t="s">
        <v>227</v>
      </c>
      <c r="G73" s="336" t="s">
        <v>228</v>
      </c>
      <c r="H73" s="336" t="s">
        <v>229</v>
      </c>
      <c r="I73" s="336" t="s">
        <v>230</v>
      </c>
      <c r="J73" s="336" t="s">
        <v>231</v>
      </c>
      <c r="K73" s="336" t="s">
        <v>232</v>
      </c>
      <c r="L73" s="336" t="s">
        <v>233</v>
      </c>
      <c r="M73" s="336" t="s">
        <v>39</v>
      </c>
      <c r="N73" s="336" t="s">
        <v>40</v>
      </c>
      <c r="O73" s="336" t="s">
        <v>41</v>
      </c>
      <c r="P73" s="336" t="s">
        <v>42</v>
      </c>
      <c r="Q73" s="336" t="s">
        <v>43</v>
      </c>
      <c r="R73" s="336" t="s">
        <v>44</v>
      </c>
      <c r="S73" s="336" t="s">
        <v>45</v>
      </c>
      <c r="T73" s="336" t="s">
        <v>46</v>
      </c>
      <c r="U73" s="336" t="s">
        <v>47</v>
      </c>
      <c r="V73" s="336" t="s">
        <v>48</v>
      </c>
      <c r="W73" s="336" t="s">
        <v>49</v>
      </c>
      <c r="X73" s="336" t="s">
        <v>50</v>
      </c>
      <c r="Y73" s="336" t="s">
        <v>51</v>
      </c>
      <c r="Z73" s="336" t="s">
        <v>52</v>
      </c>
      <c r="AA73" s="68" t="s">
        <v>53</v>
      </c>
      <c r="AB73" s="68" t="s">
        <v>54</v>
      </c>
      <c r="AC73" s="68" t="s">
        <v>55</v>
      </c>
      <c r="AD73" s="366" t="s">
        <v>56</v>
      </c>
      <c r="AE73" s="366" t="s">
        <v>57</v>
      </c>
      <c r="AF73" s="68"/>
      <c r="AG73" s="68"/>
      <c r="AH73" s="68"/>
    </row>
    <row r="74" spans="1:38">
      <c r="A74" s="341"/>
      <c r="B74" s="341" t="s">
        <v>108</v>
      </c>
      <c r="C74" s="341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 t="s">
        <v>97</v>
      </c>
      <c r="W74" s="341" t="s">
        <v>261</v>
      </c>
      <c r="X74" s="341"/>
      <c r="Y74" s="341"/>
      <c r="Z74" s="341"/>
      <c r="AA74" s="69"/>
      <c r="AB74" s="69"/>
      <c r="AC74" s="69"/>
      <c r="AD74" s="367"/>
      <c r="AE74" s="367"/>
      <c r="AF74" s="68"/>
      <c r="AG74" s="68"/>
      <c r="AH74" s="68"/>
    </row>
    <row r="75" spans="1:38">
      <c r="A75" s="336"/>
      <c r="B75" s="336" t="s">
        <v>24</v>
      </c>
      <c r="C75" s="328">
        <v>19635795</v>
      </c>
      <c r="D75" s="328">
        <v>20001102</v>
      </c>
      <c r="E75" s="328">
        <v>20063722</v>
      </c>
      <c r="F75" s="328">
        <v>20395714</v>
      </c>
      <c r="G75" s="328">
        <v>19966793</v>
      </c>
      <c r="H75" s="328">
        <v>21228355</v>
      </c>
      <c r="I75" s="328">
        <v>21732657</v>
      </c>
      <c r="J75" s="328">
        <v>21193983</v>
      </c>
      <c r="K75" s="328">
        <v>20348388</v>
      </c>
      <c r="L75" s="328">
        <v>20023358</v>
      </c>
      <c r="M75" s="328">
        <v>20381209</v>
      </c>
      <c r="N75" s="328">
        <f>SUM(N76:N85)</f>
        <v>18954158</v>
      </c>
      <c r="O75" s="328">
        <f t="shared" ref="O75:Z75" si="39">SUM(O76:O85)</f>
        <v>19034447</v>
      </c>
      <c r="P75" s="328">
        <f t="shared" si="39"/>
        <v>19005872</v>
      </c>
      <c r="Q75" s="328">
        <f t="shared" si="39"/>
        <v>19445562</v>
      </c>
      <c r="R75" s="328">
        <f t="shared" si="39"/>
        <v>19689827</v>
      </c>
      <c r="S75" s="328">
        <f t="shared" si="39"/>
        <v>19782242.294825662</v>
      </c>
      <c r="T75" s="328">
        <f t="shared" si="39"/>
        <v>19889432.330781937</v>
      </c>
      <c r="U75" s="328">
        <f t="shared" si="39"/>
        <v>19545690.871568378</v>
      </c>
      <c r="V75" s="328">
        <f t="shared" si="39"/>
        <v>18198634.559316851</v>
      </c>
      <c r="W75" s="328">
        <f t="shared" si="39"/>
        <v>19374669.281888761</v>
      </c>
      <c r="X75" s="328">
        <f t="shared" si="39"/>
        <v>19401843.34138649</v>
      </c>
      <c r="Y75" s="328">
        <f t="shared" si="39"/>
        <v>19586754.252332043</v>
      </c>
      <c r="Z75" s="328">
        <f t="shared" si="39"/>
        <v>19885048.633353006</v>
      </c>
      <c r="AA75" s="328">
        <f>SUM(AA76:AA85)</f>
        <v>19957695.406695016</v>
      </c>
      <c r="AB75" s="66">
        <f>SUM(AB76:AB85)</f>
        <v>20187819.183975238</v>
      </c>
      <c r="AC75" s="66">
        <f>SUM(AC76:AC85)</f>
        <v>20260598.70055842</v>
      </c>
      <c r="AD75" s="66">
        <f>SUM(AD76:AD85)</f>
        <v>20703790.339684371</v>
      </c>
      <c r="AE75" s="66">
        <f>SUM(AE76:AE85)</f>
        <v>20612569.931051183</v>
      </c>
    </row>
    <row r="76" spans="1:38">
      <c r="A76" s="336">
        <v>100</v>
      </c>
      <c r="B76" s="336" t="s">
        <v>25</v>
      </c>
      <c r="C76" s="328">
        <v>6351099</v>
      </c>
      <c r="D76" s="328">
        <v>6480473</v>
      </c>
      <c r="E76" s="328">
        <v>6588232</v>
      </c>
      <c r="F76" s="328">
        <v>6740215</v>
      </c>
      <c r="G76" s="328">
        <v>6556000</v>
      </c>
      <c r="H76" s="328">
        <v>6895187</v>
      </c>
      <c r="I76" s="328">
        <v>7126232</v>
      </c>
      <c r="J76" s="328">
        <v>6857399</v>
      </c>
      <c r="K76" s="328">
        <v>6666706</v>
      </c>
      <c r="L76" s="328">
        <v>6618114</v>
      </c>
      <c r="M76" s="328">
        <v>6699488</v>
      </c>
      <c r="N76" s="328">
        <f>N87</f>
        <v>6282907</v>
      </c>
      <c r="O76" s="328">
        <f t="shared" ref="O76:AC77" si="40">O87</f>
        <v>5868723</v>
      </c>
      <c r="P76" s="328">
        <f t="shared" si="40"/>
        <v>5894464</v>
      </c>
      <c r="Q76" s="328">
        <f t="shared" si="40"/>
        <v>6028429</v>
      </c>
      <c r="R76" s="328">
        <f t="shared" si="40"/>
        <v>6088764</v>
      </c>
      <c r="S76" s="328">
        <f t="shared" si="40"/>
        <v>6143395.2948256619</v>
      </c>
      <c r="T76" s="328">
        <f t="shared" si="40"/>
        <v>6202398.3307819366</v>
      </c>
      <c r="U76" s="328">
        <f t="shared" si="40"/>
        <v>6091594.8715683781</v>
      </c>
      <c r="V76" s="328">
        <f t="shared" si="40"/>
        <v>5953412.5593168512</v>
      </c>
      <c r="W76" s="328">
        <f t="shared" si="40"/>
        <v>6313905.2818887606</v>
      </c>
      <c r="X76" s="328">
        <f t="shared" si="40"/>
        <v>6383036.3413864896</v>
      </c>
      <c r="Y76" s="328">
        <f t="shared" si="40"/>
        <v>6367879.2523320429</v>
      </c>
      <c r="Z76" s="328">
        <f t="shared" si="40"/>
        <v>6385578.6333530061</v>
      </c>
      <c r="AA76" s="328">
        <f t="shared" si="40"/>
        <v>6488973.4066950157</v>
      </c>
      <c r="AB76" s="66">
        <f t="shared" si="40"/>
        <v>6571170.1839752384</v>
      </c>
      <c r="AC76" s="66">
        <f t="shared" si="40"/>
        <v>6536551.7005584203</v>
      </c>
      <c r="AD76" s="66">
        <f>AD87</f>
        <v>6681355.3396843709</v>
      </c>
      <c r="AE76" s="66">
        <f>AE87</f>
        <v>6626222.9310511835</v>
      </c>
    </row>
    <row r="77" spans="1:38">
      <c r="A77" s="336" t="s">
        <v>269</v>
      </c>
      <c r="B77" s="336" t="s">
        <v>26</v>
      </c>
      <c r="C77" s="328">
        <v>3295493</v>
      </c>
      <c r="D77" s="328">
        <v>3244932</v>
      </c>
      <c r="E77" s="328">
        <v>3218925</v>
      </c>
      <c r="F77" s="328">
        <v>3179225</v>
      </c>
      <c r="G77" s="328">
        <v>3117638</v>
      </c>
      <c r="H77" s="328">
        <v>3407337</v>
      </c>
      <c r="I77" s="328">
        <v>3432588</v>
      </c>
      <c r="J77" s="328">
        <v>3244686</v>
      </c>
      <c r="K77" s="328">
        <v>2966663</v>
      </c>
      <c r="L77" s="328">
        <v>2830471</v>
      </c>
      <c r="M77" s="328">
        <v>2924190</v>
      </c>
      <c r="N77" s="328">
        <f>N88</f>
        <v>2768644</v>
      </c>
      <c r="O77" s="328">
        <f t="shared" si="40"/>
        <v>2806612</v>
      </c>
      <c r="P77" s="328">
        <f t="shared" si="40"/>
        <v>2804464</v>
      </c>
      <c r="Q77" s="328">
        <f t="shared" si="40"/>
        <v>2884800</v>
      </c>
      <c r="R77" s="328">
        <f t="shared" si="40"/>
        <v>2966283</v>
      </c>
      <c r="S77" s="328">
        <f t="shared" si="40"/>
        <v>3020812</v>
      </c>
      <c r="T77" s="328">
        <f t="shared" si="40"/>
        <v>3067015</v>
      </c>
      <c r="U77" s="328">
        <f t="shared" si="40"/>
        <v>2955751</v>
      </c>
      <c r="V77" s="328">
        <f t="shared" si="40"/>
        <v>2786842</v>
      </c>
      <c r="W77" s="328">
        <f t="shared" si="40"/>
        <v>3062147</v>
      </c>
      <c r="X77" s="328">
        <f t="shared" si="40"/>
        <v>3098606</v>
      </c>
      <c r="Y77" s="328">
        <f t="shared" si="40"/>
        <v>3064390</v>
      </c>
      <c r="Z77" s="328">
        <f t="shared" si="40"/>
        <v>3141253</v>
      </c>
      <c r="AA77" s="328">
        <f t="shared" si="40"/>
        <v>3128682</v>
      </c>
      <c r="AB77" s="66">
        <f t="shared" si="40"/>
        <v>3231097</v>
      </c>
      <c r="AC77" s="66">
        <f t="shared" si="40"/>
        <v>3240292</v>
      </c>
      <c r="AD77" s="66">
        <f>AD88</f>
        <v>3358226</v>
      </c>
      <c r="AE77" s="66">
        <f>AE88</f>
        <v>3316562</v>
      </c>
    </row>
    <row r="78" spans="1:38">
      <c r="A78" s="336">
        <v>2</v>
      </c>
      <c r="B78" s="336" t="s">
        <v>27</v>
      </c>
      <c r="C78" s="328">
        <v>1662695</v>
      </c>
      <c r="D78" s="328">
        <v>1683738</v>
      </c>
      <c r="E78" s="328">
        <v>1689608</v>
      </c>
      <c r="F78" s="328">
        <v>1726523</v>
      </c>
      <c r="G78" s="328">
        <v>1640145</v>
      </c>
      <c r="H78" s="328">
        <v>1810672</v>
      </c>
      <c r="I78" s="328">
        <v>1840292</v>
      </c>
      <c r="J78" s="328">
        <v>1859389</v>
      </c>
      <c r="K78" s="328">
        <v>1815299</v>
      </c>
      <c r="L78" s="328">
        <v>1761879</v>
      </c>
      <c r="M78" s="328">
        <v>1797958</v>
      </c>
      <c r="N78" s="328">
        <f>N92</f>
        <v>1679425</v>
      </c>
      <c r="O78" s="328">
        <f t="shared" ref="O78:Z78" si="41">O92</f>
        <v>1703045</v>
      </c>
      <c r="P78" s="328">
        <f t="shared" si="41"/>
        <v>1723856</v>
      </c>
      <c r="Q78" s="328">
        <f t="shared" si="41"/>
        <v>1784454</v>
      </c>
      <c r="R78" s="328">
        <f t="shared" si="41"/>
        <v>1839008</v>
      </c>
      <c r="S78" s="328">
        <f t="shared" si="41"/>
        <v>1834794</v>
      </c>
      <c r="T78" s="328">
        <f t="shared" si="41"/>
        <v>1835789</v>
      </c>
      <c r="U78" s="328">
        <f t="shared" si="41"/>
        <v>1755947</v>
      </c>
      <c r="V78" s="328">
        <f t="shared" si="41"/>
        <v>1663625</v>
      </c>
      <c r="W78" s="328">
        <f t="shared" si="41"/>
        <v>1751825</v>
      </c>
      <c r="X78" s="328">
        <f t="shared" si="41"/>
        <v>1805591</v>
      </c>
      <c r="Y78" s="328">
        <f t="shared" si="41"/>
        <v>1862320</v>
      </c>
      <c r="Z78" s="328">
        <f t="shared" si="41"/>
        <v>1867866</v>
      </c>
      <c r="AA78" s="328">
        <f>AA92</f>
        <v>1845046</v>
      </c>
      <c r="AB78" s="66">
        <f>AB92</f>
        <v>1853724</v>
      </c>
      <c r="AC78" s="66">
        <f>AC92</f>
        <v>1936252</v>
      </c>
      <c r="AD78" s="66">
        <f>AD92</f>
        <v>1932043</v>
      </c>
      <c r="AE78" s="66">
        <f>AE92</f>
        <v>1913237</v>
      </c>
    </row>
    <row r="79" spans="1:38">
      <c r="A79" s="336">
        <v>3</v>
      </c>
      <c r="B79" s="336" t="s">
        <v>28</v>
      </c>
      <c r="C79" s="328">
        <v>2517320</v>
      </c>
      <c r="D79" s="328">
        <v>2587911</v>
      </c>
      <c r="E79" s="328">
        <v>2507298</v>
      </c>
      <c r="F79" s="328">
        <v>2526479</v>
      </c>
      <c r="G79" s="328">
        <v>2473573</v>
      </c>
      <c r="H79" s="328">
        <v>2668012</v>
      </c>
      <c r="I79" s="328">
        <v>2712525</v>
      </c>
      <c r="J79" s="328">
        <v>2700545</v>
      </c>
      <c r="K79" s="328">
        <v>2557105</v>
      </c>
      <c r="L79" s="328">
        <v>2531666</v>
      </c>
      <c r="M79" s="328">
        <v>2597590</v>
      </c>
      <c r="N79" s="328">
        <f>N98</f>
        <v>2327256</v>
      </c>
      <c r="O79" s="328">
        <f t="shared" ref="O79:Z79" si="42">O98</f>
        <v>2487544</v>
      </c>
      <c r="P79" s="328">
        <f t="shared" si="42"/>
        <v>2511765</v>
      </c>
      <c r="Q79" s="328">
        <f t="shared" si="42"/>
        <v>2571332</v>
      </c>
      <c r="R79" s="328">
        <f t="shared" si="42"/>
        <v>2626629</v>
      </c>
      <c r="S79" s="328">
        <f t="shared" si="42"/>
        <v>2720814</v>
      </c>
      <c r="T79" s="328">
        <f t="shared" si="42"/>
        <v>2771416</v>
      </c>
      <c r="U79" s="328">
        <f t="shared" si="42"/>
        <v>2794410</v>
      </c>
      <c r="V79" s="328">
        <f t="shared" si="42"/>
        <v>2365538</v>
      </c>
      <c r="W79" s="328">
        <f t="shared" si="42"/>
        <v>2511832</v>
      </c>
      <c r="X79" s="328">
        <f t="shared" si="42"/>
        <v>2446380</v>
      </c>
      <c r="Y79" s="328">
        <f t="shared" si="42"/>
        <v>2652108</v>
      </c>
      <c r="Z79" s="328">
        <f t="shared" si="42"/>
        <v>2656221</v>
      </c>
      <c r="AA79" s="328">
        <f>AA98</f>
        <v>2661282</v>
      </c>
      <c r="AB79" s="66">
        <f>AB98</f>
        <v>2670465</v>
      </c>
      <c r="AC79" s="66">
        <f>AC98</f>
        <v>2600797</v>
      </c>
      <c r="AD79" s="66">
        <f>AD98</f>
        <v>2619833</v>
      </c>
      <c r="AE79" s="66">
        <f>AE98</f>
        <v>2660216</v>
      </c>
    </row>
    <row r="80" spans="1:38">
      <c r="A80" s="336">
        <v>4</v>
      </c>
      <c r="B80" s="336" t="s">
        <v>29</v>
      </c>
      <c r="C80" s="328">
        <v>994875</v>
      </c>
      <c r="D80" s="328">
        <v>1026170</v>
      </c>
      <c r="E80" s="328">
        <v>1011982</v>
      </c>
      <c r="F80" s="328">
        <v>1065241</v>
      </c>
      <c r="G80" s="328">
        <v>1067459</v>
      </c>
      <c r="H80" s="328">
        <v>1119763</v>
      </c>
      <c r="I80" s="328">
        <v>1169297</v>
      </c>
      <c r="J80" s="328">
        <v>1149380</v>
      </c>
      <c r="K80" s="328">
        <v>1114850</v>
      </c>
      <c r="L80" s="328">
        <v>1144873</v>
      </c>
      <c r="M80" s="328">
        <v>1154821</v>
      </c>
      <c r="N80" s="328">
        <f>N104</f>
        <v>1091924</v>
      </c>
      <c r="O80" s="328">
        <f t="shared" ref="O80:Z80" si="43">O104</f>
        <v>1122519</v>
      </c>
      <c r="P80" s="328">
        <f t="shared" si="43"/>
        <v>1119402</v>
      </c>
      <c r="Q80" s="328">
        <f t="shared" si="43"/>
        <v>1139710</v>
      </c>
      <c r="R80" s="328">
        <f t="shared" si="43"/>
        <v>1151471</v>
      </c>
      <c r="S80" s="328">
        <f t="shared" si="43"/>
        <v>1152215</v>
      </c>
      <c r="T80" s="328">
        <f t="shared" si="43"/>
        <v>1137424</v>
      </c>
      <c r="U80" s="328">
        <f t="shared" si="43"/>
        <v>1119862</v>
      </c>
      <c r="V80" s="328">
        <f t="shared" si="43"/>
        <v>1046972</v>
      </c>
      <c r="W80" s="328">
        <f t="shared" si="43"/>
        <v>1084258</v>
      </c>
      <c r="X80" s="328">
        <f t="shared" si="43"/>
        <v>1047551</v>
      </c>
      <c r="Y80" s="328">
        <f t="shared" si="43"/>
        <v>1058510</v>
      </c>
      <c r="Z80" s="328">
        <f t="shared" si="43"/>
        <v>1071429</v>
      </c>
      <c r="AA80" s="328">
        <f>AA104</f>
        <v>1056034</v>
      </c>
      <c r="AB80" s="66">
        <f>AB104</f>
        <v>1038873</v>
      </c>
      <c r="AC80" s="66">
        <f>AC104</f>
        <v>1082301</v>
      </c>
      <c r="AD80" s="66">
        <f>AD104</f>
        <v>1143634</v>
      </c>
      <c r="AE80" s="66">
        <f>AE104</f>
        <v>1127143</v>
      </c>
    </row>
    <row r="81" spans="1:31">
      <c r="A81" s="336">
        <v>5</v>
      </c>
      <c r="B81" s="336" t="s">
        <v>30</v>
      </c>
      <c r="C81" s="328">
        <v>2517328</v>
      </c>
      <c r="D81" s="328">
        <v>2586757</v>
      </c>
      <c r="E81" s="328">
        <v>2642134</v>
      </c>
      <c r="F81" s="328">
        <v>2615806</v>
      </c>
      <c r="G81" s="328">
        <v>2557534</v>
      </c>
      <c r="H81" s="328">
        <v>2633951</v>
      </c>
      <c r="I81" s="328">
        <v>2705805</v>
      </c>
      <c r="J81" s="328">
        <v>2659852</v>
      </c>
      <c r="K81" s="328">
        <v>2558071</v>
      </c>
      <c r="L81" s="328">
        <v>2463080</v>
      </c>
      <c r="M81" s="328">
        <v>2504580</v>
      </c>
      <c r="N81" s="328">
        <f>N111</f>
        <v>2325822</v>
      </c>
      <c r="O81" s="328">
        <f t="shared" ref="O81:Z81" si="44">O111</f>
        <v>2379493</v>
      </c>
      <c r="P81" s="328">
        <f t="shared" si="44"/>
        <v>2389845</v>
      </c>
      <c r="Q81" s="328">
        <f t="shared" si="44"/>
        <v>2469540</v>
      </c>
      <c r="R81" s="328">
        <f t="shared" si="44"/>
        <v>2491877</v>
      </c>
      <c r="S81" s="328">
        <f t="shared" si="44"/>
        <v>2473987</v>
      </c>
      <c r="T81" s="328">
        <f t="shared" si="44"/>
        <v>2460607</v>
      </c>
      <c r="U81" s="328">
        <f t="shared" si="44"/>
        <v>2537977</v>
      </c>
      <c r="V81" s="328">
        <f t="shared" si="44"/>
        <v>2212351</v>
      </c>
      <c r="W81" s="328">
        <f t="shared" si="44"/>
        <v>2401323</v>
      </c>
      <c r="X81" s="328">
        <f t="shared" si="44"/>
        <v>2383843</v>
      </c>
      <c r="Y81" s="328">
        <f t="shared" si="44"/>
        <v>2369876</v>
      </c>
      <c r="Z81" s="328">
        <f t="shared" si="44"/>
        <v>2468464</v>
      </c>
      <c r="AA81" s="328">
        <f>AA111</f>
        <v>2479193</v>
      </c>
      <c r="AB81" s="66">
        <f>AB111</f>
        <v>2480926</v>
      </c>
      <c r="AC81" s="66">
        <f>AC111</f>
        <v>2520304</v>
      </c>
      <c r="AD81" s="66">
        <f>AD111</f>
        <v>2547579</v>
      </c>
      <c r="AE81" s="66">
        <f>AE111</f>
        <v>2540318</v>
      </c>
    </row>
    <row r="82" spans="1:31">
      <c r="A82" s="336">
        <v>6</v>
      </c>
      <c r="B82" s="336" t="s">
        <v>31</v>
      </c>
      <c r="C82" s="328">
        <v>891486</v>
      </c>
      <c r="D82" s="328">
        <v>944131</v>
      </c>
      <c r="E82" s="328">
        <v>926151</v>
      </c>
      <c r="F82" s="328">
        <v>983577</v>
      </c>
      <c r="G82" s="328">
        <v>997879</v>
      </c>
      <c r="H82" s="328">
        <v>1068513</v>
      </c>
      <c r="I82" s="328">
        <v>1080117</v>
      </c>
      <c r="J82" s="328">
        <v>1055069</v>
      </c>
      <c r="K82" s="328">
        <v>1037989</v>
      </c>
      <c r="L82" s="328">
        <v>1067910</v>
      </c>
      <c r="M82" s="328">
        <v>1070674</v>
      </c>
      <c r="N82" s="328">
        <f>N116</f>
        <v>955240</v>
      </c>
      <c r="O82" s="328">
        <f t="shared" ref="O82:Z82" si="45">O116</f>
        <v>998139</v>
      </c>
      <c r="P82" s="328">
        <f t="shared" si="45"/>
        <v>972163</v>
      </c>
      <c r="Q82" s="328">
        <f t="shared" si="45"/>
        <v>978327</v>
      </c>
      <c r="R82" s="328">
        <f t="shared" si="45"/>
        <v>964725</v>
      </c>
      <c r="S82" s="328">
        <f t="shared" si="45"/>
        <v>956673</v>
      </c>
      <c r="T82" s="328">
        <f t="shared" si="45"/>
        <v>948344</v>
      </c>
      <c r="U82" s="328">
        <f t="shared" si="45"/>
        <v>913673</v>
      </c>
      <c r="V82" s="328">
        <f t="shared" si="45"/>
        <v>861677</v>
      </c>
      <c r="W82" s="328">
        <f t="shared" si="45"/>
        <v>908916</v>
      </c>
      <c r="X82" s="328">
        <f t="shared" si="45"/>
        <v>914581</v>
      </c>
      <c r="Y82" s="328">
        <f t="shared" si="45"/>
        <v>937064</v>
      </c>
      <c r="Z82" s="328">
        <f t="shared" si="45"/>
        <v>916600</v>
      </c>
      <c r="AA82" s="328">
        <f>AA116</f>
        <v>933764</v>
      </c>
      <c r="AB82" s="66">
        <f>AB116</f>
        <v>944179</v>
      </c>
      <c r="AC82" s="66">
        <f>AC116</f>
        <v>952301</v>
      </c>
      <c r="AD82" s="66">
        <f>AD116</f>
        <v>998217</v>
      </c>
      <c r="AE82" s="66">
        <f>AE116</f>
        <v>1013339</v>
      </c>
    </row>
    <row r="83" spans="1:31">
      <c r="A83" s="328">
        <v>7</v>
      </c>
      <c r="B83" s="328" t="s">
        <v>32</v>
      </c>
      <c r="C83" s="328">
        <v>581752</v>
      </c>
      <c r="D83" s="328">
        <v>592994</v>
      </c>
      <c r="E83" s="328">
        <v>608019</v>
      </c>
      <c r="F83" s="328">
        <v>644647</v>
      </c>
      <c r="G83" s="328">
        <v>626392</v>
      </c>
      <c r="H83" s="328">
        <v>660159</v>
      </c>
      <c r="I83" s="328">
        <v>691636</v>
      </c>
      <c r="J83" s="328">
        <v>703527</v>
      </c>
      <c r="K83" s="328">
        <v>699310</v>
      </c>
      <c r="L83" s="328">
        <v>697424</v>
      </c>
      <c r="M83" s="328">
        <v>703303</v>
      </c>
      <c r="N83" s="328">
        <f>N124</f>
        <v>646173</v>
      </c>
      <c r="O83" s="328">
        <f t="shared" ref="O83:Z83" si="46">O124</f>
        <v>702190</v>
      </c>
      <c r="P83" s="328">
        <f t="shared" si="46"/>
        <v>669259</v>
      </c>
      <c r="Q83" s="328">
        <f t="shared" si="46"/>
        <v>673765</v>
      </c>
      <c r="R83" s="328">
        <f t="shared" si="46"/>
        <v>659360</v>
      </c>
      <c r="S83" s="328">
        <f t="shared" si="46"/>
        <v>613798</v>
      </c>
      <c r="T83" s="328">
        <f t="shared" si="46"/>
        <v>610654</v>
      </c>
      <c r="U83" s="328">
        <f t="shared" si="46"/>
        <v>574592</v>
      </c>
      <c r="V83" s="328">
        <f t="shared" si="46"/>
        <v>548385</v>
      </c>
      <c r="W83" s="328">
        <f t="shared" si="46"/>
        <v>555486</v>
      </c>
      <c r="X83" s="328">
        <f t="shared" si="46"/>
        <v>557951</v>
      </c>
      <c r="Y83" s="328">
        <f t="shared" si="46"/>
        <v>568392</v>
      </c>
      <c r="Z83" s="328">
        <f t="shared" si="46"/>
        <v>582615</v>
      </c>
      <c r="AA83" s="328">
        <f>AA124</f>
        <v>587075</v>
      </c>
      <c r="AB83" s="66">
        <f>AB124</f>
        <v>601643</v>
      </c>
      <c r="AC83" s="66">
        <f>AC124</f>
        <v>595296</v>
      </c>
      <c r="AD83" s="66">
        <f>AD124</f>
        <v>615172</v>
      </c>
      <c r="AE83" s="66">
        <f>AE124</f>
        <v>605394</v>
      </c>
    </row>
    <row r="84" spans="1:31">
      <c r="A84" s="328">
        <v>8</v>
      </c>
      <c r="B84" s="328" t="s">
        <v>33</v>
      </c>
      <c r="C84" s="328">
        <v>327297</v>
      </c>
      <c r="D84" s="328">
        <v>341159</v>
      </c>
      <c r="E84" s="328">
        <v>357195</v>
      </c>
      <c r="F84" s="328">
        <v>369258</v>
      </c>
      <c r="G84" s="328">
        <v>387328</v>
      </c>
      <c r="H84" s="328">
        <v>407762</v>
      </c>
      <c r="I84" s="328">
        <v>407629</v>
      </c>
      <c r="J84" s="328">
        <v>378945</v>
      </c>
      <c r="K84" s="328">
        <v>376194</v>
      </c>
      <c r="L84" s="328">
        <v>359657</v>
      </c>
      <c r="M84" s="328">
        <v>378601</v>
      </c>
      <c r="N84" s="328">
        <f>N130</f>
        <v>364119</v>
      </c>
      <c r="O84" s="328">
        <f t="shared" ref="O84:Z84" si="47">O130</f>
        <v>404506</v>
      </c>
      <c r="P84" s="328">
        <f t="shared" si="47"/>
        <v>394124</v>
      </c>
      <c r="Q84" s="328">
        <f t="shared" si="47"/>
        <v>391820</v>
      </c>
      <c r="R84" s="328">
        <f t="shared" si="47"/>
        <v>391512</v>
      </c>
      <c r="S84" s="328">
        <f t="shared" si="47"/>
        <v>382284</v>
      </c>
      <c r="T84" s="328">
        <f t="shared" si="47"/>
        <v>385161</v>
      </c>
      <c r="U84" s="328">
        <f t="shared" si="47"/>
        <v>354145</v>
      </c>
      <c r="V84" s="328">
        <f t="shared" si="47"/>
        <v>329782</v>
      </c>
      <c r="W84" s="328">
        <f t="shared" si="47"/>
        <v>341753</v>
      </c>
      <c r="X84" s="328">
        <f t="shared" si="47"/>
        <v>336624</v>
      </c>
      <c r="Y84" s="328">
        <f t="shared" si="47"/>
        <v>276965</v>
      </c>
      <c r="Z84" s="328">
        <f t="shared" si="47"/>
        <v>363519</v>
      </c>
      <c r="AA84" s="328">
        <f>AA130</f>
        <v>352141</v>
      </c>
      <c r="AB84" s="66">
        <f>AB130</f>
        <v>364858</v>
      </c>
      <c r="AC84" s="66">
        <f>AC130</f>
        <v>368429</v>
      </c>
      <c r="AD84" s="66">
        <f>AD130</f>
        <v>376997</v>
      </c>
      <c r="AE84" s="66">
        <f>AE130</f>
        <v>381361</v>
      </c>
    </row>
    <row r="85" spans="1:31">
      <c r="A85" s="328">
        <v>9</v>
      </c>
      <c r="B85" s="328" t="s">
        <v>34</v>
      </c>
      <c r="C85" s="328">
        <v>496450</v>
      </c>
      <c r="D85" s="328">
        <v>512837</v>
      </c>
      <c r="E85" s="328">
        <v>514178</v>
      </c>
      <c r="F85" s="328">
        <v>544743</v>
      </c>
      <c r="G85" s="328">
        <v>542845</v>
      </c>
      <c r="H85" s="328">
        <v>556999</v>
      </c>
      <c r="I85" s="328">
        <v>566536</v>
      </c>
      <c r="J85" s="328">
        <v>585191</v>
      </c>
      <c r="K85" s="328">
        <v>556201</v>
      </c>
      <c r="L85" s="328">
        <v>548284</v>
      </c>
      <c r="M85" s="328">
        <v>550004</v>
      </c>
      <c r="N85" s="328">
        <f>N133</f>
        <v>512648</v>
      </c>
      <c r="O85" s="328">
        <f t="shared" ref="O85:Z85" si="48">O133</f>
        <v>561676</v>
      </c>
      <c r="P85" s="328">
        <f t="shared" si="48"/>
        <v>526530</v>
      </c>
      <c r="Q85" s="328">
        <f t="shared" si="48"/>
        <v>523385</v>
      </c>
      <c r="R85" s="328">
        <f t="shared" si="48"/>
        <v>510198</v>
      </c>
      <c r="S85" s="328">
        <f t="shared" si="48"/>
        <v>483470</v>
      </c>
      <c r="T85" s="328">
        <f t="shared" si="48"/>
        <v>470624</v>
      </c>
      <c r="U85" s="328">
        <f t="shared" si="48"/>
        <v>447739</v>
      </c>
      <c r="V85" s="328">
        <f t="shared" si="48"/>
        <v>430050</v>
      </c>
      <c r="W85" s="328">
        <f t="shared" si="48"/>
        <v>443224</v>
      </c>
      <c r="X85" s="328">
        <f t="shared" si="48"/>
        <v>427680</v>
      </c>
      <c r="Y85" s="328">
        <f t="shared" si="48"/>
        <v>429250</v>
      </c>
      <c r="Z85" s="328">
        <f t="shared" si="48"/>
        <v>431503</v>
      </c>
      <c r="AA85" s="328">
        <f>AA133</f>
        <v>425505</v>
      </c>
      <c r="AB85" s="66">
        <f>AB133</f>
        <v>430884</v>
      </c>
      <c r="AC85" s="66">
        <f>AC133</f>
        <v>428075</v>
      </c>
      <c r="AD85" s="66">
        <f>AD133</f>
        <v>430734</v>
      </c>
      <c r="AE85" s="66">
        <f>AE133</f>
        <v>428777</v>
      </c>
    </row>
    <row r="86" spans="1:31">
      <c r="C86" s="328" t="s">
        <v>261</v>
      </c>
      <c r="D86" s="328" t="s">
        <v>261</v>
      </c>
      <c r="E86" s="328" t="s">
        <v>261</v>
      </c>
      <c r="F86" s="328" t="s">
        <v>261</v>
      </c>
      <c r="G86" s="328" t="s">
        <v>261</v>
      </c>
      <c r="H86" s="328" t="s">
        <v>270</v>
      </c>
      <c r="I86" s="328" t="s">
        <v>261</v>
      </c>
      <c r="J86" s="328" t="s">
        <v>261</v>
      </c>
      <c r="K86" s="328" t="s">
        <v>261</v>
      </c>
      <c r="L86" s="328" t="s">
        <v>261</v>
      </c>
      <c r="M86" s="328" t="s">
        <v>261</v>
      </c>
      <c r="AB86" s="66"/>
      <c r="AC86" s="66"/>
      <c r="AD86" s="66"/>
      <c r="AE86" s="66"/>
    </row>
    <row r="87" spans="1:31">
      <c r="A87" s="328">
        <v>100</v>
      </c>
      <c r="B87" s="328" t="s">
        <v>25</v>
      </c>
      <c r="C87" s="328">
        <v>6351099</v>
      </c>
      <c r="D87" s="328">
        <v>6480473</v>
      </c>
      <c r="E87" s="328">
        <v>6588232</v>
      </c>
      <c r="F87" s="328">
        <v>6740215</v>
      </c>
      <c r="G87" s="328">
        <v>6556000</v>
      </c>
      <c r="H87" s="328">
        <v>6895187</v>
      </c>
      <c r="I87" s="328">
        <v>7126232</v>
      </c>
      <c r="J87" s="328">
        <v>6857399</v>
      </c>
      <c r="K87" s="328">
        <v>6666706</v>
      </c>
      <c r="L87" s="328">
        <v>6618114</v>
      </c>
      <c r="M87" s="328">
        <v>6699488</v>
      </c>
      <c r="N87" s="328">
        <v>6282907</v>
      </c>
      <c r="O87" s="328">
        <v>5868723</v>
      </c>
      <c r="P87" s="328">
        <v>5894464</v>
      </c>
      <c r="Q87" s="328">
        <v>6028429</v>
      </c>
      <c r="R87" s="328">
        <v>6088764</v>
      </c>
      <c r="S87" s="356">
        <v>6143395.2948256619</v>
      </c>
      <c r="T87" s="356">
        <v>6202398.3307819366</v>
      </c>
      <c r="U87" s="356">
        <v>6091594.8715683781</v>
      </c>
      <c r="V87" s="357">
        <v>5953412.5593168512</v>
      </c>
      <c r="W87" s="357">
        <v>6313905.2818887606</v>
      </c>
      <c r="X87" s="357">
        <v>6383036.3413864896</v>
      </c>
      <c r="Y87" s="356">
        <v>6367879.2523320429</v>
      </c>
      <c r="Z87" s="356">
        <v>6385578.6333530061</v>
      </c>
      <c r="AA87" s="356">
        <v>6488973.4066950157</v>
      </c>
      <c r="AB87" s="357">
        <v>6571170.1839752384</v>
      </c>
      <c r="AC87" s="357">
        <v>6536551.7005584203</v>
      </c>
      <c r="AD87" s="357">
        <v>6681355.3396843709</v>
      </c>
      <c r="AE87" s="356">
        <v>6626222.9310511835</v>
      </c>
    </row>
    <row r="88" spans="1:31">
      <c r="A88" s="328">
        <v>1</v>
      </c>
      <c r="B88" s="328" t="s">
        <v>109</v>
      </c>
      <c r="C88" s="328">
        <v>3295493</v>
      </c>
      <c r="D88" s="328">
        <v>3244932</v>
      </c>
      <c r="E88" s="328">
        <v>3218925</v>
      </c>
      <c r="F88" s="328">
        <v>3179225</v>
      </c>
      <c r="G88" s="328">
        <v>3117638</v>
      </c>
      <c r="H88" s="328">
        <v>3407337</v>
      </c>
      <c r="I88" s="328">
        <v>3432588</v>
      </c>
      <c r="J88" s="328">
        <v>3244686</v>
      </c>
      <c r="K88" s="328">
        <v>2966663</v>
      </c>
      <c r="L88" s="328">
        <v>2830471</v>
      </c>
      <c r="M88" s="328">
        <v>2924190</v>
      </c>
      <c r="N88" s="328">
        <v>2768644</v>
      </c>
      <c r="O88" s="328">
        <v>2806612</v>
      </c>
      <c r="P88" s="328">
        <v>2804464</v>
      </c>
      <c r="Q88" s="328">
        <v>2884800</v>
      </c>
      <c r="R88" s="328">
        <v>2966283</v>
      </c>
      <c r="S88" s="356">
        <v>3020812</v>
      </c>
      <c r="T88" s="356">
        <v>3067015</v>
      </c>
      <c r="U88" s="356">
        <v>2955751</v>
      </c>
      <c r="V88" s="356">
        <v>2786842</v>
      </c>
      <c r="W88" s="356">
        <v>3062147</v>
      </c>
      <c r="X88" s="356">
        <v>3098606</v>
      </c>
      <c r="Y88" s="356">
        <v>3064390</v>
      </c>
      <c r="Z88" s="356">
        <v>3141253</v>
      </c>
      <c r="AA88" s="356">
        <v>3128682</v>
      </c>
      <c r="AB88" s="356">
        <v>3231097</v>
      </c>
      <c r="AC88" s="356">
        <v>3240292</v>
      </c>
      <c r="AD88" s="356">
        <v>3358226</v>
      </c>
      <c r="AE88" s="356">
        <v>3316562</v>
      </c>
    </row>
    <row r="89" spans="1:31">
      <c r="A89" s="328">
        <v>202</v>
      </c>
      <c r="B89" s="328" t="s">
        <v>110</v>
      </c>
      <c r="C89" s="328">
        <v>1971824</v>
      </c>
      <c r="D89" s="328">
        <v>1957741</v>
      </c>
      <c r="E89" s="328">
        <v>1950802</v>
      </c>
      <c r="F89" s="328">
        <v>1948803</v>
      </c>
      <c r="G89" s="328">
        <v>1912004</v>
      </c>
      <c r="H89" s="328">
        <v>1967884</v>
      </c>
      <c r="I89" s="328">
        <v>1963997</v>
      </c>
      <c r="J89" s="328">
        <v>1871644</v>
      </c>
      <c r="K89" s="328">
        <v>1684113</v>
      </c>
      <c r="L89" s="328">
        <v>1585266</v>
      </c>
      <c r="M89" s="328">
        <v>1653828</v>
      </c>
      <c r="N89" s="328">
        <v>1549093</v>
      </c>
      <c r="O89" s="328">
        <v>1488757</v>
      </c>
      <c r="P89" s="328">
        <v>1474072</v>
      </c>
      <c r="Q89" s="328">
        <v>1544820</v>
      </c>
      <c r="R89" s="328">
        <v>1629277</v>
      </c>
      <c r="S89" s="356">
        <v>1703207</v>
      </c>
      <c r="T89" s="356">
        <v>1729013</v>
      </c>
      <c r="U89" s="356">
        <v>1629737</v>
      </c>
      <c r="V89" s="356">
        <v>1511726</v>
      </c>
      <c r="W89" s="356">
        <v>1700948</v>
      </c>
      <c r="X89" s="356">
        <v>1679618</v>
      </c>
      <c r="Y89" s="356">
        <v>1654731</v>
      </c>
      <c r="Z89" s="356">
        <v>1681829</v>
      </c>
      <c r="AA89" s="356">
        <v>1699645</v>
      </c>
      <c r="AB89" s="356">
        <v>1733181</v>
      </c>
      <c r="AC89" s="356">
        <v>1760957</v>
      </c>
      <c r="AD89" s="356">
        <v>1828172</v>
      </c>
      <c r="AE89" s="356">
        <v>1796522</v>
      </c>
    </row>
    <row r="90" spans="1:31">
      <c r="A90" s="328">
        <v>204</v>
      </c>
      <c r="B90" s="328" t="s">
        <v>111</v>
      </c>
      <c r="C90" s="328">
        <v>1133439</v>
      </c>
      <c r="D90" s="328">
        <v>1109619</v>
      </c>
      <c r="E90" s="328">
        <v>1103731</v>
      </c>
      <c r="F90" s="328">
        <v>1066035</v>
      </c>
      <c r="G90" s="328">
        <v>1044830</v>
      </c>
      <c r="H90" s="328">
        <v>1238151</v>
      </c>
      <c r="I90" s="328">
        <v>1262293</v>
      </c>
      <c r="J90" s="328">
        <v>1190414</v>
      </c>
      <c r="K90" s="328">
        <v>1097209</v>
      </c>
      <c r="L90" s="328">
        <v>1067346</v>
      </c>
      <c r="M90" s="328">
        <v>1077867</v>
      </c>
      <c r="N90" s="328">
        <v>1032329</v>
      </c>
      <c r="O90" s="328">
        <v>1128760</v>
      </c>
      <c r="P90" s="328">
        <v>1141630</v>
      </c>
      <c r="Q90" s="328">
        <v>1142415</v>
      </c>
      <c r="R90" s="328">
        <v>1140742</v>
      </c>
      <c r="S90" s="356">
        <v>1126326</v>
      </c>
      <c r="T90" s="356">
        <v>1145673</v>
      </c>
      <c r="U90" s="356">
        <v>1139001</v>
      </c>
      <c r="V90" s="356">
        <v>1087745</v>
      </c>
      <c r="W90" s="356">
        <v>1160012</v>
      </c>
      <c r="X90" s="356">
        <v>1221544</v>
      </c>
      <c r="Y90" s="356">
        <v>1212800</v>
      </c>
      <c r="Z90" s="356">
        <v>1247464</v>
      </c>
      <c r="AA90" s="356">
        <v>1230927</v>
      </c>
      <c r="AB90" s="356">
        <v>1280406</v>
      </c>
      <c r="AC90" s="356">
        <v>1274820</v>
      </c>
      <c r="AD90" s="356">
        <v>1319878</v>
      </c>
      <c r="AE90" s="356">
        <v>1321418</v>
      </c>
    </row>
    <row r="91" spans="1:31">
      <c r="A91" s="328">
        <v>206</v>
      </c>
      <c r="B91" s="328" t="s">
        <v>112</v>
      </c>
      <c r="C91" s="328">
        <v>190230</v>
      </c>
      <c r="D91" s="328">
        <v>177572</v>
      </c>
      <c r="E91" s="328">
        <v>164392</v>
      </c>
      <c r="F91" s="328">
        <v>164387</v>
      </c>
      <c r="G91" s="328">
        <v>160804</v>
      </c>
      <c r="H91" s="328">
        <v>201302</v>
      </c>
      <c r="I91" s="328">
        <v>206298</v>
      </c>
      <c r="J91" s="328">
        <v>182628</v>
      </c>
      <c r="K91" s="328">
        <v>185341</v>
      </c>
      <c r="L91" s="328">
        <v>177859</v>
      </c>
      <c r="M91" s="328">
        <v>192495</v>
      </c>
      <c r="N91" s="328">
        <v>187222</v>
      </c>
      <c r="O91" s="328">
        <v>189095</v>
      </c>
      <c r="P91" s="328">
        <v>188762</v>
      </c>
      <c r="Q91" s="328">
        <v>197565</v>
      </c>
      <c r="R91" s="328">
        <v>196264</v>
      </c>
      <c r="S91" s="356">
        <v>191279</v>
      </c>
      <c r="T91" s="356">
        <v>192329</v>
      </c>
      <c r="U91" s="356">
        <v>187013</v>
      </c>
      <c r="V91" s="356">
        <v>187371</v>
      </c>
      <c r="W91" s="356">
        <v>201187</v>
      </c>
      <c r="X91" s="356">
        <v>197444</v>
      </c>
      <c r="Y91" s="356">
        <v>196859</v>
      </c>
      <c r="Z91" s="356">
        <v>211960</v>
      </c>
      <c r="AA91" s="356">
        <v>198110</v>
      </c>
      <c r="AB91" s="356">
        <v>217510</v>
      </c>
      <c r="AC91" s="356">
        <v>204515</v>
      </c>
      <c r="AD91" s="356">
        <v>210176</v>
      </c>
      <c r="AE91" s="356">
        <v>198622</v>
      </c>
    </row>
    <row r="92" spans="1:31">
      <c r="A92" s="328">
        <v>2</v>
      </c>
      <c r="B92" s="328" t="s">
        <v>113</v>
      </c>
      <c r="C92" s="328">
        <v>1662695</v>
      </c>
      <c r="D92" s="328">
        <v>1683738</v>
      </c>
      <c r="E92" s="328">
        <v>1689608</v>
      </c>
      <c r="F92" s="328">
        <v>1726523</v>
      </c>
      <c r="G92" s="328">
        <v>1640145</v>
      </c>
      <c r="H92" s="328">
        <v>1810672</v>
      </c>
      <c r="I92" s="328">
        <v>1840292</v>
      </c>
      <c r="J92" s="328">
        <v>1859389</v>
      </c>
      <c r="K92" s="328">
        <v>1815299</v>
      </c>
      <c r="L92" s="328">
        <v>1761879</v>
      </c>
      <c r="M92" s="328">
        <v>1797958</v>
      </c>
      <c r="N92" s="328">
        <v>1679425</v>
      </c>
      <c r="O92" s="328">
        <v>1703045</v>
      </c>
      <c r="P92" s="328">
        <v>1723856</v>
      </c>
      <c r="Q92" s="328">
        <v>1784454</v>
      </c>
      <c r="R92" s="328">
        <v>1839008</v>
      </c>
      <c r="S92" s="356">
        <v>1834794</v>
      </c>
      <c r="T92" s="356">
        <v>1835789</v>
      </c>
      <c r="U92" s="356">
        <v>1755947</v>
      </c>
      <c r="V92" s="356">
        <v>1663625</v>
      </c>
      <c r="W92" s="356">
        <v>1751825</v>
      </c>
      <c r="X92" s="356">
        <v>1805591</v>
      </c>
      <c r="Y92" s="356">
        <v>1862320</v>
      </c>
      <c r="Z92" s="356">
        <v>1867866</v>
      </c>
      <c r="AA92" s="356">
        <v>1845046</v>
      </c>
      <c r="AB92" s="356">
        <v>1853724</v>
      </c>
      <c r="AC92" s="356">
        <v>1936252</v>
      </c>
      <c r="AD92" s="356">
        <v>1932043</v>
      </c>
      <c r="AE92" s="356">
        <v>1913237</v>
      </c>
    </row>
    <row r="93" spans="1:31">
      <c r="A93" s="328">
        <v>207</v>
      </c>
      <c r="B93" s="328" t="s">
        <v>114</v>
      </c>
      <c r="C93" s="328">
        <v>662455</v>
      </c>
      <c r="D93" s="328">
        <v>672247</v>
      </c>
      <c r="E93" s="328">
        <v>656543</v>
      </c>
      <c r="F93" s="328">
        <v>650912</v>
      </c>
      <c r="G93" s="328">
        <v>600576</v>
      </c>
      <c r="H93" s="328">
        <v>653436</v>
      </c>
      <c r="I93" s="328">
        <v>660842</v>
      </c>
      <c r="J93" s="328">
        <v>638456</v>
      </c>
      <c r="K93" s="328">
        <v>612247</v>
      </c>
      <c r="L93" s="328">
        <v>584072</v>
      </c>
      <c r="M93" s="328">
        <v>589715</v>
      </c>
      <c r="N93" s="328">
        <v>555777</v>
      </c>
      <c r="O93" s="328">
        <v>538722</v>
      </c>
      <c r="P93" s="328">
        <v>547137</v>
      </c>
      <c r="Q93" s="328">
        <v>592700</v>
      </c>
      <c r="R93" s="328">
        <v>640076</v>
      </c>
      <c r="S93" s="356">
        <v>638553</v>
      </c>
      <c r="T93" s="356">
        <v>642377</v>
      </c>
      <c r="U93" s="356">
        <v>591442</v>
      </c>
      <c r="V93" s="356">
        <v>532099</v>
      </c>
      <c r="W93" s="356">
        <v>574514</v>
      </c>
      <c r="X93" s="356">
        <v>598987</v>
      </c>
      <c r="Y93" s="356">
        <v>609275</v>
      </c>
      <c r="Z93" s="356">
        <v>629322</v>
      </c>
      <c r="AA93" s="356">
        <v>627366</v>
      </c>
      <c r="AB93" s="356">
        <v>615709</v>
      </c>
      <c r="AC93" s="356">
        <v>644791</v>
      </c>
      <c r="AD93" s="356">
        <v>638447</v>
      </c>
      <c r="AE93" s="356">
        <v>620532</v>
      </c>
    </row>
    <row r="94" spans="1:31">
      <c r="A94" s="328">
        <v>214</v>
      </c>
      <c r="B94" s="328" t="s">
        <v>115</v>
      </c>
      <c r="C94" s="328">
        <v>465334</v>
      </c>
      <c r="D94" s="328">
        <v>427510</v>
      </c>
      <c r="E94" s="328">
        <v>420818</v>
      </c>
      <c r="F94" s="328">
        <v>452687</v>
      </c>
      <c r="G94" s="328">
        <v>418694</v>
      </c>
      <c r="H94" s="328">
        <v>486659</v>
      </c>
      <c r="I94" s="328">
        <v>484561</v>
      </c>
      <c r="J94" s="328">
        <v>471504</v>
      </c>
      <c r="K94" s="328">
        <v>452575</v>
      </c>
      <c r="L94" s="328">
        <v>458867</v>
      </c>
      <c r="M94" s="328">
        <v>457351</v>
      </c>
      <c r="N94" s="328">
        <v>419504</v>
      </c>
      <c r="O94" s="328">
        <v>421677</v>
      </c>
      <c r="P94" s="328">
        <v>437276</v>
      </c>
      <c r="Q94" s="328">
        <v>442142</v>
      </c>
      <c r="R94" s="328">
        <v>442978</v>
      </c>
      <c r="S94" s="356">
        <v>450228</v>
      </c>
      <c r="T94" s="356">
        <v>433037</v>
      </c>
      <c r="U94" s="356">
        <v>423998</v>
      </c>
      <c r="V94" s="356">
        <v>430054</v>
      </c>
      <c r="W94" s="356">
        <v>427890</v>
      </c>
      <c r="X94" s="356">
        <v>426515</v>
      </c>
      <c r="Y94" s="356">
        <v>426646</v>
      </c>
      <c r="Z94" s="356">
        <v>443757</v>
      </c>
      <c r="AA94" s="356">
        <v>443415</v>
      </c>
      <c r="AB94" s="356">
        <v>451028</v>
      </c>
      <c r="AC94" s="356">
        <v>452226</v>
      </c>
      <c r="AD94" s="356">
        <v>459295</v>
      </c>
      <c r="AE94" s="356">
        <v>464188</v>
      </c>
    </row>
    <row r="95" spans="1:31">
      <c r="A95" s="328">
        <v>217</v>
      </c>
      <c r="B95" s="328" t="s">
        <v>116</v>
      </c>
      <c r="C95" s="328">
        <v>257275</v>
      </c>
      <c r="D95" s="328">
        <v>266327</v>
      </c>
      <c r="E95" s="328">
        <v>279555</v>
      </c>
      <c r="F95" s="328">
        <v>276621</v>
      </c>
      <c r="G95" s="328">
        <v>270300</v>
      </c>
      <c r="H95" s="328">
        <v>297757</v>
      </c>
      <c r="I95" s="328">
        <v>304689</v>
      </c>
      <c r="J95" s="328">
        <v>323448</v>
      </c>
      <c r="K95" s="328">
        <v>314158</v>
      </c>
      <c r="L95" s="328">
        <v>298653</v>
      </c>
      <c r="M95" s="328">
        <v>310804</v>
      </c>
      <c r="N95" s="328">
        <v>307755</v>
      </c>
      <c r="O95" s="328">
        <v>310595</v>
      </c>
      <c r="P95" s="328">
        <v>309390</v>
      </c>
      <c r="Q95" s="328">
        <v>311296</v>
      </c>
      <c r="R95" s="328">
        <v>314767</v>
      </c>
      <c r="S95" s="356">
        <v>297163</v>
      </c>
      <c r="T95" s="356">
        <v>302492</v>
      </c>
      <c r="U95" s="356">
        <v>289809</v>
      </c>
      <c r="V95" s="356">
        <v>282292</v>
      </c>
      <c r="W95" s="356">
        <v>296318</v>
      </c>
      <c r="X95" s="356">
        <v>302599</v>
      </c>
      <c r="Y95" s="356">
        <v>314609</v>
      </c>
      <c r="Z95" s="356">
        <v>312339</v>
      </c>
      <c r="AA95" s="356">
        <v>316010</v>
      </c>
      <c r="AB95" s="356">
        <v>309952</v>
      </c>
      <c r="AC95" s="356">
        <v>314989</v>
      </c>
      <c r="AD95" s="356">
        <v>320977</v>
      </c>
      <c r="AE95" s="356">
        <v>327593</v>
      </c>
    </row>
    <row r="96" spans="1:31">
      <c r="A96" s="328">
        <v>219</v>
      </c>
      <c r="B96" s="328" t="s">
        <v>117</v>
      </c>
      <c r="C96" s="328">
        <v>233588</v>
      </c>
      <c r="D96" s="328">
        <v>273159</v>
      </c>
      <c r="E96" s="328">
        <v>286550</v>
      </c>
      <c r="F96" s="328">
        <v>299928</v>
      </c>
      <c r="G96" s="328">
        <v>299313</v>
      </c>
      <c r="H96" s="328">
        <v>322101</v>
      </c>
      <c r="I96" s="328">
        <v>339298</v>
      </c>
      <c r="J96" s="328">
        <v>363619</v>
      </c>
      <c r="K96" s="328">
        <v>376858</v>
      </c>
      <c r="L96" s="328">
        <v>362749</v>
      </c>
      <c r="M96" s="328">
        <v>377344</v>
      </c>
      <c r="N96" s="328">
        <v>342439</v>
      </c>
      <c r="O96" s="328">
        <v>375063</v>
      </c>
      <c r="P96" s="328">
        <v>370061</v>
      </c>
      <c r="Q96" s="328">
        <v>384077</v>
      </c>
      <c r="R96" s="328">
        <v>381418</v>
      </c>
      <c r="S96" s="356">
        <v>386689</v>
      </c>
      <c r="T96" s="356">
        <v>399171</v>
      </c>
      <c r="U96" s="356">
        <v>393654</v>
      </c>
      <c r="V96" s="356">
        <v>363209</v>
      </c>
      <c r="W96" s="356">
        <v>396388</v>
      </c>
      <c r="X96" s="356">
        <v>418799</v>
      </c>
      <c r="Y96" s="356">
        <v>453650</v>
      </c>
      <c r="Z96" s="356">
        <v>422032</v>
      </c>
      <c r="AA96" s="356">
        <v>397818</v>
      </c>
      <c r="AB96" s="356">
        <v>414894</v>
      </c>
      <c r="AC96" s="356">
        <v>462232</v>
      </c>
      <c r="AD96" s="356">
        <v>448556</v>
      </c>
      <c r="AE96" s="356">
        <v>439415</v>
      </c>
    </row>
    <row r="97" spans="1:31">
      <c r="A97" s="328">
        <v>301</v>
      </c>
      <c r="B97" s="328" t="s">
        <v>118</v>
      </c>
      <c r="C97" s="328">
        <v>44043</v>
      </c>
      <c r="D97" s="328">
        <v>44495</v>
      </c>
      <c r="E97" s="328">
        <v>46142</v>
      </c>
      <c r="F97" s="328">
        <v>46375</v>
      </c>
      <c r="G97" s="328">
        <v>51262</v>
      </c>
      <c r="H97" s="328">
        <v>50719</v>
      </c>
      <c r="I97" s="328">
        <v>50902</v>
      </c>
      <c r="J97" s="328">
        <v>62362</v>
      </c>
      <c r="K97" s="328">
        <v>59461</v>
      </c>
      <c r="L97" s="328">
        <v>57538</v>
      </c>
      <c r="M97" s="328">
        <v>62744</v>
      </c>
      <c r="N97" s="328">
        <v>53950</v>
      </c>
      <c r="O97" s="328">
        <v>56988</v>
      </c>
      <c r="P97" s="328">
        <v>59992</v>
      </c>
      <c r="Q97" s="328">
        <v>54239</v>
      </c>
      <c r="R97" s="328">
        <v>59769</v>
      </c>
      <c r="S97" s="356">
        <v>62161</v>
      </c>
      <c r="T97" s="356">
        <v>58712</v>
      </c>
      <c r="U97" s="356">
        <v>57044</v>
      </c>
      <c r="V97" s="356">
        <v>55971</v>
      </c>
      <c r="W97" s="356">
        <v>56715</v>
      </c>
      <c r="X97" s="356">
        <v>58691</v>
      </c>
      <c r="Y97" s="356">
        <v>58140</v>
      </c>
      <c r="Z97" s="356">
        <v>60416</v>
      </c>
      <c r="AA97" s="356">
        <v>60437</v>
      </c>
      <c r="AB97" s="356">
        <v>62141</v>
      </c>
      <c r="AC97" s="356">
        <v>62014</v>
      </c>
      <c r="AD97" s="356">
        <v>64768</v>
      </c>
      <c r="AE97" s="356">
        <v>61509</v>
      </c>
    </row>
    <row r="98" spans="1:31">
      <c r="A98" s="328">
        <v>3</v>
      </c>
      <c r="B98" s="328" t="s">
        <v>28</v>
      </c>
      <c r="C98" s="328">
        <v>2517320</v>
      </c>
      <c r="D98" s="328">
        <v>2587911</v>
      </c>
      <c r="E98" s="328">
        <v>2507298</v>
      </c>
      <c r="F98" s="328">
        <v>2526479</v>
      </c>
      <c r="G98" s="328">
        <v>2473573</v>
      </c>
      <c r="H98" s="328">
        <v>2668012</v>
      </c>
      <c r="I98" s="328">
        <v>2712525</v>
      </c>
      <c r="J98" s="328">
        <v>2700545</v>
      </c>
      <c r="K98" s="328">
        <v>2557105</v>
      </c>
      <c r="L98" s="328">
        <v>2531666</v>
      </c>
      <c r="M98" s="328">
        <v>2597590</v>
      </c>
      <c r="N98" s="328">
        <v>2327256</v>
      </c>
      <c r="O98" s="328">
        <v>2487544</v>
      </c>
      <c r="P98" s="328">
        <v>2511765</v>
      </c>
      <c r="Q98" s="328">
        <v>2571332</v>
      </c>
      <c r="R98" s="328">
        <v>2626629</v>
      </c>
      <c r="S98" s="356">
        <v>2720814</v>
      </c>
      <c r="T98" s="356">
        <v>2771416</v>
      </c>
      <c r="U98" s="356">
        <v>2794410</v>
      </c>
      <c r="V98" s="356">
        <v>2365538</v>
      </c>
      <c r="W98" s="356">
        <v>2511832</v>
      </c>
      <c r="X98" s="356">
        <v>2446380</v>
      </c>
      <c r="Y98" s="356">
        <v>2652108</v>
      </c>
      <c r="Z98" s="356">
        <v>2656221</v>
      </c>
      <c r="AA98" s="356">
        <v>2661282</v>
      </c>
      <c r="AB98" s="356">
        <v>2670465</v>
      </c>
      <c r="AC98" s="356">
        <v>2600797</v>
      </c>
      <c r="AD98" s="356">
        <v>2619833</v>
      </c>
      <c r="AE98" s="356">
        <v>2660216</v>
      </c>
    </row>
    <row r="99" spans="1:31">
      <c r="A99" s="328">
        <v>203</v>
      </c>
      <c r="B99" s="328" t="s">
        <v>119</v>
      </c>
      <c r="C99" s="328">
        <v>1037505</v>
      </c>
      <c r="D99" s="328">
        <v>1056309</v>
      </c>
      <c r="E99" s="328">
        <v>996621</v>
      </c>
      <c r="F99" s="328">
        <v>1000600</v>
      </c>
      <c r="G99" s="328">
        <v>951447</v>
      </c>
      <c r="H99" s="328">
        <v>1050153</v>
      </c>
      <c r="I99" s="328">
        <v>1079518</v>
      </c>
      <c r="J99" s="328">
        <v>1045975</v>
      </c>
      <c r="K99" s="328">
        <v>973073</v>
      </c>
      <c r="L99" s="328">
        <v>949997</v>
      </c>
      <c r="M99" s="328">
        <v>997756</v>
      </c>
      <c r="N99" s="328">
        <v>908288</v>
      </c>
      <c r="O99" s="328">
        <v>981688</v>
      </c>
      <c r="P99" s="328">
        <v>999722</v>
      </c>
      <c r="Q99" s="328">
        <v>1005757</v>
      </c>
      <c r="R99" s="328">
        <v>1013340</v>
      </c>
      <c r="S99" s="356">
        <v>1061551</v>
      </c>
      <c r="T99" s="356">
        <v>1077183</v>
      </c>
      <c r="U99" s="356">
        <v>1056472</v>
      </c>
      <c r="V99" s="356">
        <v>919968</v>
      </c>
      <c r="W99" s="356">
        <v>956067</v>
      </c>
      <c r="X99" s="356">
        <v>948805</v>
      </c>
      <c r="Y99" s="356">
        <v>1063087</v>
      </c>
      <c r="Z99" s="356">
        <v>1029658</v>
      </c>
      <c r="AA99" s="356">
        <v>1083684</v>
      </c>
      <c r="AB99" s="356">
        <v>1078341</v>
      </c>
      <c r="AC99" s="356">
        <v>1050651</v>
      </c>
      <c r="AD99" s="356">
        <v>1032319</v>
      </c>
      <c r="AE99" s="356">
        <v>1070644</v>
      </c>
    </row>
    <row r="100" spans="1:31">
      <c r="A100" s="328">
        <v>210</v>
      </c>
      <c r="B100" s="328" t="s">
        <v>120</v>
      </c>
      <c r="C100" s="328">
        <v>792893</v>
      </c>
      <c r="D100" s="328">
        <v>781171</v>
      </c>
      <c r="E100" s="328">
        <v>779523</v>
      </c>
      <c r="F100" s="328">
        <v>784347</v>
      </c>
      <c r="G100" s="328">
        <v>775164</v>
      </c>
      <c r="H100" s="328">
        <v>813463</v>
      </c>
      <c r="I100" s="328">
        <v>853369</v>
      </c>
      <c r="J100" s="328">
        <v>875304</v>
      </c>
      <c r="K100" s="328">
        <v>852120</v>
      </c>
      <c r="L100" s="328">
        <v>846927</v>
      </c>
      <c r="M100" s="328">
        <v>824013</v>
      </c>
      <c r="N100" s="328">
        <v>719309</v>
      </c>
      <c r="O100" s="328">
        <v>761202</v>
      </c>
      <c r="P100" s="328">
        <v>793053</v>
      </c>
      <c r="Q100" s="328">
        <v>835330</v>
      </c>
      <c r="R100" s="328">
        <v>847851</v>
      </c>
      <c r="S100" s="356">
        <v>845366</v>
      </c>
      <c r="T100" s="356">
        <v>878396</v>
      </c>
      <c r="U100" s="356">
        <v>885211</v>
      </c>
      <c r="V100" s="356">
        <v>693853</v>
      </c>
      <c r="W100" s="356">
        <v>760174</v>
      </c>
      <c r="X100" s="356">
        <v>710132</v>
      </c>
      <c r="Y100" s="356">
        <v>714545</v>
      </c>
      <c r="Z100" s="356">
        <v>777159</v>
      </c>
      <c r="AA100" s="356">
        <v>774561</v>
      </c>
      <c r="AB100" s="356">
        <v>757666</v>
      </c>
      <c r="AC100" s="356">
        <v>775732</v>
      </c>
      <c r="AD100" s="356">
        <v>800093</v>
      </c>
      <c r="AE100" s="356">
        <v>813184</v>
      </c>
    </row>
    <row r="101" spans="1:31">
      <c r="A101" s="328">
        <v>216</v>
      </c>
      <c r="B101" s="328" t="s">
        <v>121</v>
      </c>
      <c r="C101" s="328">
        <v>452760</v>
      </c>
      <c r="D101" s="328">
        <v>509121</v>
      </c>
      <c r="E101" s="328">
        <v>485696</v>
      </c>
      <c r="F101" s="328">
        <v>498908</v>
      </c>
      <c r="G101" s="328">
        <v>492447</v>
      </c>
      <c r="H101" s="328">
        <v>518139</v>
      </c>
      <c r="I101" s="328">
        <v>498980</v>
      </c>
      <c r="J101" s="328">
        <v>506397</v>
      </c>
      <c r="K101" s="328">
        <v>458306</v>
      </c>
      <c r="L101" s="328">
        <v>477636</v>
      </c>
      <c r="M101" s="328">
        <v>516689</v>
      </c>
      <c r="N101" s="328">
        <v>466537</v>
      </c>
      <c r="O101" s="328">
        <v>503353</v>
      </c>
      <c r="P101" s="328">
        <v>484060</v>
      </c>
      <c r="Q101" s="328">
        <v>484818</v>
      </c>
      <c r="R101" s="328">
        <v>507705</v>
      </c>
      <c r="S101" s="356">
        <v>544759</v>
      </c>
      <c r="T101" s="356">
        <v>550633</v>
      </c>
      <c r="U101" s="356">
        <v>587371</v>
      </c>
      <c r="V101" s="356">
        <v>518298</v>
      </c>
      <c r="W101" s="356">
        <v>563268</v>
      </c>
      <c r="X101" s="356">
        <v>537356</v>
      </c>
      <c r="Y101" s="356">
        <v>588755</v>
      </c>
      <c r="Z101" s="356">
        <v>568355</v>
      </c>
      <c r="AA101" s="356">
        <v>504171</v>
      </c>
      <c r="AB101" s="356">
        <v>526331</v>
      </c>
      <c r="AC101" s="356">
        <v>482029</v>
      </c>
      <c r="AD101" s="356">
        <v>482477</v>
      </c>
      <c r="AE101" s="356">
        <v>467906</v>
      </c>
    </row>
    <row r="102" spans="1:31">
      <c r="A102" s="328">
        <v>381</v>
      </c>
      <c r="B102" s="328" t="s">
        <v>122</v>
      </c>
      <c r="C102" s="328">
        <v>92616</v>
      </c>
      <c r="D102" s="328">
        <v>99012</v>
      </c>
      <c r="E102" s="328">
        <v>98649</v>
      </c>
      <c r="F102" s="328">
        <v>110090</v>
      </c>
      <c r="G102" s="328">
        <v>112395</v>
      </c>
      <c r="H102" s="328">
        <v>123498</v>
      </c>
      <c r="I102" s="328">
        <v>125870</v>
      </c>
      <c r="J102" s="328">
        <v>122813</v>
      </c>
      <c r="K102" s="328">
        <v>128187</v>
      </c>
      <c r="L102" s="328">
        <v>122967</v>
      </c>
      <c r="M102" s="328">
        <v>127771</v>
      </c>
      <c r="N102" s="328">
        <v>113669</v>
      </c>
      <c r="O102" s="328">
        <v>120325</v>
      </c>
      <c r="P102" s="328">
        <v>117496</v>
      </c>
      <c r="Q102" s="328">
        <v>125280</v>
      </c>
      <c r="R102" s="328">
        <v>125927</v>
      </c>
      <c r="S102" s="356">
        <v>137383</v>
      </c>
      <c r="T102" s="356">
        <v>138755</v>
      </c>
      <c r="U102" s="356">
        <v>131491</v>
      </c>
      <c r="V102" s="356">
        <v>112847</v>
      </c>
      <c r="W102" s="356">
        <v>126029</v>
      </c>
      <c r="X102" s="356">
        <v>140956</v>
      </c>
      <c r="Y102" s="356">
        <v>156230</v>
      </c>
      <c r="Z102" s="356">
        <v>154714</v>
      </c>
      <c r="AA102" s="356">
        <v>156238</v>
      </c>
      <c r="AB102" s="356">
        <v>170577</v>
      </c>
      <c r="AC102" s="356">
        <v>157313</v>
      </c>
      <c r="AD102" s="356">
        <v>162202</v>
      </c>
      <c r="AE102" s="356">
        <v>157190</v>
      </c>
    </row>
    <row r="103" spans="1:31">
      <c r="A103" s="328">
        <v>382</v>
      </c>
      <c r="B103" s="328" t="s">
        <v>123</v>
      </c>
      <c r="C103" s="328">
        <v>141546</v>
      </c>
      <c r="D103" s="328">
        <v>142298</v>
      </c>
      <c r="E103" s="328">
        <v>146809</v>
      </c>
      <c r="F103" s="328">
        <v>132534</v>
      </c>
      <c r="G103" s="328">
        <v>142120</v>
      </c>
      <c r="H103" s="328">
        <v>162759</v>
      </c>
      <c r="I103" s="328">
        <v>154788</v>
      </c>
      <c r="J103" s="328">
        <v>150056</v>
      </c>
      <c r="K103" s="328">
        <v>145419</v>
      </c>
      <c r="L103" s="328">
        <v>134139</v>
      </c>
      <c r="M103" s="328">
        <v>131361</v>
      </c>
      <c r="N103" s="328">
        <v>119453</v>
      </c>
      <c r="O103" s="328">
        <v>120976</v>
      </c>
      <c r="P103" s="328">
        <v>117434</v>
      </c>
      <c r="Q103" s="328">
        <v>120147</v>
      </c>
      <c r="R103" s="328">
        <v>131806</v>
      </c>
      <c r="S103" s="356">
        <v>131755</v>
      </c>
      <c r="T103" s="356">
        <v>126449</v>
      </c>
      <c r="U103" s="356">
        <v>133865</v>
      </c>
      <c r="V103" s="356">
        <v>120572</v>
      </c>
      <c r="W103" s="356">
        <v>106294</v>
      </c>
      <c r="X103" s="356">
        <v>109131</v>
      </c>
      <c r="Y103" s="356">
        <v>129491</v>
      </c>
      <c r="Z103" s="356">
        <v>126335</v>
      </c>
      <c r="AA103" s="356">
        <v>142628</v>
      </c>
      <c r="AB103" s="356">
        <v>137550</v>
      </c>
      <c r="AC103" s="356">
        <v>135072</v>
      </c>
      <c r="AD103" s="356">
        <v>142742</v>
      </c>
      <c r="AE103" s="356">
        <v>151292</v>
      </c>
    </row>
    <row r="104" spans="1:31">
      <c r="A104" s="328">
        <v>4</v>
      </c>
      <c r="B104" s="328" t="s">
        <v>124</v>
      </c>
      <c r="C104" s="328">
        <v>994875</v>
      </c>
      <c r="D104" s="328">
        <v>1026170</v>
      </c>
      <c r="E104" s="328">
        <v>1011982</v>
      </c>
      <c r="F104" s="328">
        <v>1065241</v>
      </c>
      <c r="G104" s="328">
        <v>1067459</v>
      </c>
      <c r="H104" s="328">
        <v>1119763</v>
      </c>
      <c r="I104" s="328">
        <v>1169297</v>
      </c>
      <c r="J104" s="328">
        <v>1149380</v>
      </c>
      <c r="K104" s="328">
        <v>1114850</v>
      </c>
      <c r="L104" s="328">
        <v>1144873</v>
      </c>
      <c r="M104" s="328">
        <v>1154821</v>
      </c>
      <c r="N104" s="328">
        <v>1091924</v>
      </c>
      <c r="O104" s="328">
        <v>1122519</v>
      </c>
      <c r="P104" s="328">
        <v>1119402</v>
      </c>
      <c r="Q104" s="328">
        <v>1139710</v>
      </c>
      <c r="R104" s="328">
        <v>1151471</v>
      </c>
      <c r="S104" s="356">
        <v>1152215</v>
      </c>
      <c r="T104" s="356">
        <v>1137424</v>
      </c>
      <c r="U104" s="356">
        <v>1119862</v>
      </c>
      <c r="V104" s="356">
        <v>1046972</v>
      </c>
      <c r="W104" s="356">
        <v>1084258</v>
      </c>
      <c r="X104" s="356">
        <v>1047551</v>
      </c>
      <c r="Y104" s="356">
        <v>1058510</v>
      </c>
      <c r="Z104" s="356">
        <v>1071429</v>
      </c>
      <c r="AA104" s="356">
        <v>1056034</v>
      </c>
      <c r="AB104" s="356">
        <v>1038873</v>
      </c>
      <c r="AC104" s="356">
        <v>1082301</v>
      </c>
      <c r="AD104" s="356">
        <v>1143634</v>
      </c>
      <c r="AE104" s="356">
        <v>1127143</v>
      </c>
    </row>
    <row r="105" spans="1:31">
      <c r="A105" s="328">
        <v>213</v>
      </c>
      <c r="B105" s="328" t="s">
        <v>234</v>
      </c>
      <c r="C105" s="328">
        <v>155125</v>
      </c>
      <c r="D105" s="328">
        <v>148931</v>
      </c>
      <c r="E105" s="328">
        <v>146891</v>
      </c>
      <c r="F105" s="328">
        <v>153695</v>
      </c>
      <c r="G105" s="328">
        <v>164770</v>
      </c>
      <c r="H105" s="328">
        <v>170426</v>
      </c>
      <c r="I105" s="328">
        <v>150093</v>
      </c>
      <c r="J105" s="328">
        <v>144070</v>
      </c>
      <c r="K105" s="328">
        <v>158083</v>
      </c>
      <c r="L105" s="328">
        <v>175004</v>
      </c>
      <c r="M105" s="328">
        <v>187900</v>
      </c>
      <c r="N105" s="328">
        <v>157942</v>
      </c>
      <c r="O105" s="328">
        <v>164029</v>
      </c>
      <c r="P105" s="328">
        <v>166816</v>
      </c>
      <c r="Q105" s="328">
        <v>160796</v>
      </c>
      <c r="R105" s="328">
        <v>156990</v>
      </c>
      <c r="S105" s="356">
        <v>155805</v>
      </c>
      <c r="T105" s="356">
        <v>157589</v>
      </c>
      <c r="U105" s="356">
        <v>148576</v>
      </c>
      <c r="V105" s="356">
        <v>140011</v>
      </c>
      <c r="W105" s="356">
        <v>143459</v>
      </c>
      <c r="X105" s="356">
        <v>124340</v>
      </c>
      <c r="Y105" s="356">
        <v>126584</v>
      </c>
      <c r="Z105" s="356">
        <v>133098</v>
      </c>
      <c r="AA105" s="356">
        <v>120436</v>
      </c>
      <c r="AB105" s="356">
        <v>126137</v>
      </c>
      <c r="AC105" s="356">
        <v>123439</v>
      </c>
      <c r="AD105" s="356">
        <v>123485</v>
      </c>
      <c r="AE105" s="356">
        <v>122376</v>
      </c>
    </row>
    <row r="106" spans="1:31">
      <c r="A106" s="328">
        <v>215</v>
      </c>
      <c r="B106" s="328" t="s">
        <v>235</v>
      </c>
      <c r="C106" s="328">
        <v>246629</v>
      </c>
      <c r="D106" s="328">
        <v>241480</v>
      </c>
      <c r="E106" s="328">
        <v>253686</v>
      </c>
      <c r="F106" s="328">
        <v>262111</v>
      </c>
      <c r="G106" s="328">
        <v>265549</v>
      </c>
      <c r="H106" s="328">
        <v>275818</v>
      </c>
      <c r="I106" s="328">
        <v>332492</v>
      </c>
      <c r="J106" s="328">
        <v>321591</v>
      </c>
      <c r="K106" s="328">
        <v>281488</v>
      </c>
      <c r="L106" s="328">
        <v>286350</v>
      </c>
      <c r="M106" s="328">
        <v>277309</v>
      </c>
      <c r="N106" s="328">
        <v>265691</v>
      </c>
      <c r="O106" s="328">
        <v>280671</v>
      </c>
      <c r="P106" s="328">
        <v>279349</v>
      </c>
      <c r="Q106" s="328">
        <v>280830</v>
      </c>
      <c r="R106" s="328">
        <v>285156</v>
      </c>
      <c r="S106" s="356">
        <v>271909</v>
      </c>
      <c r="T106" s="356">
        <v>273722</v>
      </c>
      <c r="U106" s="356">
        <v>266788</v>
      </c>
      <c r="V106" s="356">
        <v>251471</v>
      </c>
      <c r="W106" s="356">
        <v>258788</v>
      </c>
      <c r="X106" s="356">
        <v>249864</v>
      </c>
      <c r="Y106" s="356">
        <v>254451</v>
      </c>
      <c r="Z106" s="356">
        <v>266987</v>
      </c>
      <c r="AA106" s="356">
        <v>257055</v>
      </c>
      <c r="AB106" s="356">
        <v>266074</v>
      </c>
      <c r="AC106" s="356">
        <v>270755</v>
      </c>
      <c r="AD106" s="356">
        <v>280160</v>
      </c>
      <c r="AE106" s="356">
        <v>282398</v>
      </c>
    </row>
    <row r="107" spans="1:31">
      <c r="A107" s="328">
        <v>218</v>
      </c>
      <c r="B107" s="328" t="s">
        <v>125</v>
      </c>
      <c r="C107" s="328">
        <v>180843</v>
      </c>
      <c r="D107" s="328">
        <v>197104</v>
      </c>
      <c r="E107" s="328">
        <v>182303</v>
      </c>
      <c r="F107" s="328">
        <v>189881</v>
      </c>
      <c r="G107" s="328">
        <v>193199</v>
      </c>
      <c r="H107" s="328">
        <v>205983</v>
      </c>
      <c r="I107" s="328">
        <v>202038</v>
      </c>
      <c r="J107" s="328">
        <v>205353</v>
      </c>
      <c r="K107" s="328">
        <v>202880</v>
      </c>
      <c r="L107" s="328">
        <v>207547</v>
      </c>
      <c r="M107" s="328">
        <v>205099</v>
      </c>
      <c r="N107" s="328">
        <v>191054</v>
      </c>
      <c r="O107" s="328">
        <v>203795</v>
      </c>
      <c r="P107" s="328">
        <v>200708</v>
      </c>
      <c r="Q107" s="328">
        <v>209521</v>
      </c>
      <c r="R107" s="328">
        <v>210292</v>
      </c>
      <c r="S107" s="356">
        <v>216416</v>
      </c>
      <c r="T107" s="356">
        <v>213987</v>
      </c>
      <c r="U107" s="356">
        <v>218080</v>
      </c>
      <c r="V107" s="356">
        <v>198886</v>
      </c>
      <c r="W107" s="356">
        <v>206912</v>
      </c>
      <c r="X107" s="356">
        <v>204539</v>
      </c>
      <c r="Y107" s="356">
        <v>196869</v>
      </c>
      <c r="Z107" s="356">
        <v>208669</v>
      </c>
      <c r="AA107" s="356">
        <v>212353</v>
      </c>
      <c r="AB107" s="356">
        <v>217093</v>
      </c>
      <c r="AC107" s="356">
        <v>211797</v>
      </c>
      <c r="AD107" s="356">
        <v>225322</v>
      </c>
      <c r="AE107" s="356">
        <v>225510</v>
      </c>
    </row>
    <row r="108" spans="1:31">
      <c r="A108" s="328">
        <v>220</v>
      </c>
      <c r="B108" s="328" t="s">
        <v>126</v>
      </c>
      <c r="C108" s="328">
        <v>169010</v>
      </c>
      <c r="D108" s="328">
        <v>175082</v>
      </c>
      <c r="E108" s="328">
        <v>175629</v>
      </c>
      <c r="F108" s="328">
        <v>181702</v>
      </c>
      <c r="G108" s="328">
        <v>181781</v>
      </c>
      <c r="H108" s="328">
        <v>183174</v>
      </c>
      <c r="I108" s="328">
        <v>198314</v>
      </c>
      <c r="J108" s="328">
        <v>192512</v>
      </c>
      <c r="K108" s="328">
        <v>186314</v>
      </c>
      <c r="L108" s="328">
        <v>182250</v>
      </c>
      <c r="M108" s="328">
        <v>183773</v>
      </c>
      <c r="N108" s="328">
        <v>177918</v>
      </c>
      <c r="O108" s="328">
        <v>184968</v>
      </c>
      <c r="P108" s="328">
        <v>183894</v>
      </c>
      <c r="Q108" s="328">
        <v>191532</v>
      </c>
      <c r="R108" s="328">
        <v>196488</v>
      </c>
      <c r="S108" s="356">
        <v>189808</v>
      </c>
      <c r="T108" s="356">
        <v>191145</v>
      </c>
      <c r="U108" s="356">
        <v>187998</v>
      </c>
      <c r="V108" s="356">
        <v>180253</v>
      </c>
      <c r="W108" s="356">
        <v>180519</v>
      </c>
      <c r="X108" s="356">
        <v>181298</v>
      </c>
      <c r="Y108" s="356">
        <v>191706</v>
      </c>
      <c r="Z108" s="356">
        <v>188340</v>
      </c>
      <c r="AA108" s="356">
        <v>177465</v>
      </c>
      <c r="AB108" s="356">
        <v>170582</v>
      </c>
      <c r="AC108" s="356">
        <v>185512</v>
      </c>
      <c r="AD108" s="356">
        <v>205129</v>
      </c>
      <c r="AE108" s="356">
        <v>211310</v>
      </c>
    </row>
    <row r="109" spans="1:31">
      <c r="A109" s="328">
        <v>228</v>
      </c>
      <c r="B109" s="328" t="s">
        <v>236</v>
      </c>
      <c r="C109" s="328">
        <v>189453</v>
      </c>
      <c r="D109" s="328">
        <v>203643</v>
      </c>
      <c r="E109" s="328">
        <v>191177</v>
      </c>
      <c r="F109" s="328">
        <v>212968</v>
      </c>
      <c r="G109" s="328">
        <v>197214</v>
      </c>
      <c r="H109" s="328">
        <v>216472</v>
      </c>
      <c r="I109" s="328">
        <v>218057</v>
      </c>
      <c r="J109" s="328">
        <v>217965</v>
      </c>
      <c r="K109" s="328">
        <v>219302</v>
      </c>
      <c r="L109" s="328">
        <v>228856</v>
      </c>
      <c r="M109" s="328">
        <v>234667</v>
      </c>
      <c r="N109" s="328">
        <v>235756</v>
      </c>
      <c r="O109" s="328">
        <v>222445</v>
      </c>
      <c r="P109" s="328">
        <v>222169</v>
      </c>
      <c r="Q109" s="328">
        <v>231043</v>
      </c>
      <c r="R109" s="328">
        <v>235931</v>
      </c>
      <c r="S109" s="356">
        <v>254101</v>
      </c>
      <c r="T109" s="356">
        <v>237369</v>
      </c>
      <c r="U109" s="356">
        <v>236830</v>
      </c>
      <c r="V109" s="356">
        <v>223003</v>
      </c>
      <c r="W109" s="356">
        <v>238588</v>
      </c>
      <c r="X109" s="356">
        <v>227761</v>
      </c>
      <c r="Y109" s="356">
        <v>229367</v>
      </c>
      <c r="Z109" s="356">
        <v>217035</v>
      </c>
      <c r="AA109" s="356">
        <v>231763</v>
      </c>
      <c r="AB109" s="356">
        <v>201846</v>
      </c>
      <c r="AC109" s="356">
        <v>232581</v>
      </c>
      <c r="AD109" s="356">
        <v>250008</v>
      </c>
      <c r="AE109" s="356">
        <v>227864</v>
      </c>
    </row>
    <row r="110" spans="1:31">
      <c r="A110" s="328">
        <v>365</v>
      </c>
      <c r="B110" s="328" t="s">
        <v>237</v>
      </c>
      <c r="C110" s="328">
        <v>53815</v>
      </c>
      <c r="D110" s="328">
        <v>59930</v>
      </c>
      <c r="E110" s="328">
        <v>62296</v>
      </c>
      <c r="F110" s="328">
        <v>64884</v>
      </c>
      <c r="G110" s="328">
        <v>64946</v>
      </c>
      <c r="H110" s="328">
        <v>67890</v>
      </c>
      <c r="I110" s="328">
        <v>68303</v>
      </c>
      <c r="J110" s="328">
        <v>67889</v>
      </c>
      <c r="K110" s="328">
        <v>66783</v>
      </c>
      <c r="L110" s="328">
        <v>64866</v>
      </c>
      <c r="M110" s="328">
        <v>66073</v>
      </c>
      <c r="N110" s="328">
        <v>63563</v>
      </c>
      <c r="O110" s="328">
        <v>66611</v>
      </c>
      <c r="P110" s="328">
        <v>66466</v>
      </c>
      <c r="Q110" s="328">
        <v>65988</v>
      </c>
      <c r="R110" s="328">
        <v>66614</v>
      </c>
      <c r="S110" s="356">
        <v>64176</v>
      </c>
      <c r="T110" s="356">
        <v>63612</v>
      </c>
      <c r="U110" s="356">
        <v>61590</v>
      </c>
      <c r="V110" s="356">
        <v>53348</v>
      </c>
      <c r="W110" s="356">
        <v>55992</v>
      </c>
      <c r="X110" s="356">
        <v>59749</v>
      </c>
      <c r="Y110" s="356">
        <v>59533</v>
      </c>
      <c r="Z110" s="356">
        <v>57300</v>
      </c>
      <c r="AA110" s="356">
        <v>56962</v>
      </c>
      <c r="AB110" s="356">
        <v>57141</v>
      </c>
      <c r="AC110" s="356">
        <v>58217</v>
      </c>
      <c r="AD110" s="356">
        <v>59530</v>
      </c>
      <c r="AE110" s="356">
        <v>57685</v>
      </c>
    </row>
    <row r="111" spans="1:31">
      <c r="A111" s="328">
        <v>5</v>
      </c>
      <c r="B111" s="328" t="s">
        <v>127</v>
      </c>
      <c r="C111" s="328">
        <v>2517328</v>
      </c>
      <c r="D111" s="328">
        <v>2586757</v>
      </c>
      <c r="E111" s="328">
        <v>2642134</v>
      </c>
      <c r="F111" s="328">
        <v>2615806</v>
      </c>
      <c r="G111" s="328">
        <v>2557534</v>
      </c>
      <c r="H111" s="328">
        <v>2633951</v>
      </c>
      <c r="I111" s="328">
        <v>2705805</v>
      </c>
      <c r="J111" s="328">
        <v>2659852</v>
      </c>
      <c r="K111" s="328">
        <v>2558071</v>
      </c>
      <c r="L111" s="328">
        <v>2463080</v>
      </c>
      <c r="M111" s="328">
        <v>2504580</v>
      </c>
      <c r="N111" s="328">
        <v>2325822</v>
      </c>
      <c r="O111" s="328">
        <v>2379493</v>
      </c>
      <c r="P111" s="328">
        <v>2389845</v>
      </c>
      <c r="Q111" s="328">
        <v>2469540</v>
      </c>
      <c r="R111" s="328">
        <v>2491877</v>
      </c>
      <c r="S111" s="356">
        <v>2473987</v>
      </c>
      <c r="T111" s="356">
        <v>2460607</v>
      </c>
      <c r="U111" s="356">
        <v>2537977</v>
      </c>
      <c r="V111" s="356">
        <v>2212351</v>
      </c>
      <c r="W111" s="356">
        <v>2401323</v>
      </c>
      <c r="X111" s="356">
        <v>2383843</v>
      </c>
      <c r="Y111" s="356">
        <v>2369876</v>
      </c>
      <c r="Z111" s="356">
        <v>2468464</v>
      </c>
      <c r="AA111" s="356">
        <v>2479193</v>
      </c>
      <c r="AB111" s="356">
        <v>2480926</v>
      </c>
      <c r="AC111" s="356">
        <v>2520304</v>
      </c>
      <c r="AD111" s="356">
        <v>2547579</v>
      </c>
      <c r="AE111" s="356">
        <v>2540318</v>
      </c>
    </row>
    <row r="112" spans="1:31">
      <c r="A112" s="328">
        <v>201</v>
      </c>
      <c r="B112" s="328" t="s">
        <v>238</v>
      </c>
      <c r="C112" s="328">
        <v>2332056</v>
      </c>
      <c r="D112" s="328">
        <v>2407626</v>
      </c>
      <c r="E112" s="328">
        <v>2458061</v>
      </c>
      <c r="F112" s="328">
        <v>2422867</v>
      </c>
      <c r="G112" s="328">
        <v>2368457</v>
      </c>
      <c r="H112" s="328">
        <v>2425847</v>
      </c>
      <c r="I112" s="328">
        <v>2493631</v>
      </c>
      <c r="J112" s="328">
        <v>2451154</v>
      </c>
      <c r="K112" s="328">
        <v>2349811</v>
      </c>
      <c r="L112" s="328">
        <v>2263315</v>
      </c>
      <c r="M112" s="328">
        <v>2296802</v>
      </c>
      <c r="N112" s="328">
        <v>2126276</v>
      </c>
      <c r="O112" s="328">
        <v>2173036</v>
      </c>
      <c r="P112" s="328">
        <v>2178489</v>
      </c>
      <c r="Q112" s="328">
        <v>2247277</v>
      </c>
      <c r="R112" s="328">
        <v>2273844</v>
      </c>
      <c r="S112" s="356">
        <v>2259806</v>
      </c>
      <c r="T112" s="356">
        <v>2249621</v>
      </c>
      <c r="U112" s="356">
        <v>2329984</v>
      </c>
      <c r="V112" s="356">
        <v>2024489</v>
      </c>
      <c r="W112" s="356">
        <v>2197773</v>
      </c>
      <c r="X112" s="356">
        <v>2181271</v>
      </c>
      <c r="Y112" s="356">
        <v>2169169</v>
      </c>
      <c r="Z112" s="356">
        <v>2258283</v>
      </c>
      <c r="AA112" s="356">
        <v>2273593</v>
      </c>
      <c r="AB112" s="356">
        <v>2282471</v>
      </c>
      <c r="AC112" s="356">
        <v>2305926</v>
      </c>
      <c r="AD112" s="356">
        <v>2324469</v>
      </c>
      <c r="AE112" s="356">
        <v>2313450</v>
      </c>
    </row>
    <row r="113" spans="1:31">
      <c r="A113" s="328">
        <v>442</v>
      </c>
      <c r="B113" s="328" t="s">
        <v>128</v>
      </c>
      <c r="C113" s="328">
        <v>34087</v>
      </c>
      <c r="D113" s="328">
        <v>34702</v>
      </c>
      <c r="E113" s="328">
        <v>33071</v>
      </c>
      <c r="F113" s="328">
        <v>33288</v>
      </c>
      <c r="G113" s="328">
        <v>36424</v>
      </c>
      <c r="H113" s="328">
        <v>37351</v>
      </c>
      <c r="I113" s="328">
        <v>38949</v>
      </c>
      <c r="J113" s="328">
        <v>37664</v>
      </c>
      <c r="K113" s="328">
        <v>39225</v>
      </c>
      <c r="L113" s="328">
        <v>36808</v>
      </c>
      <c r="M113" s="328">
        <v>37607</v>
      </c>
      <c r="N113" s="328">
        <v>33322</v>
      </c>
      <c r="O113" s="328">
        <v>35404</v>
      </c>
      <c r="P113" s="328">
        <v>36364</v>
      </c>
      <c r="Q113" s="328">
        <v>40121</v>
      </c>
      <c r="R113" s="328">
        <v>41780</v>
      </c>
      <c r="S113" s="356">
        <v>40997</v>
      </c>
      <c r="T113" s="356">
        <v>38735</v>
      </c>
      <c r="U113" s="356">
        <v>36952</v>
      </c>
      <c r="V113" s="356">
        <v>32094</v>
      </c>
      <c r="W113" s="356">
        <v>30894</v>
      </c>
      <c r="X113" s="356">
        <v>29243</v>
      </c>
      <c r="Y113" s="356">
        <v>31855</v>
      </c>
      <c r="Z113" s="356">
        <v>31896</v>
      </c>
      <c r="AA113" s="356">
        <v>30233</v>
      </c>
      <c r="AB113" s="356">
        <v>28396</v>
      </c>
      <c r="AC113" s="356">
        <v>30890</v>
      </c>
      <c r="AD113" s="356">
        <v>31085</v>
      </c>
      <c r="AE113" s="356">
        <v>31754</v>
      </c>
    </row>
    <row r="114" spans="1:31">
      <c r="A114" s="328">
        <v>443</v>
      </c>
      <c r="B114" s="328" t="s">
        <v>129</v>
      </c>
      <c r="C114" s="328">
        <v>119234</v>
      </c>
      <c r="D114" s="328">
        <v>112919</v>
      </c>
      <c r="E114" s="328">
        <v>116586</v>
      </c>
      <c r="F114" s="328">
        <v>121330</v>
      </c>
      <c r="G114" s="328">
        <v>117777</v>
      </c>
      <c r="H114" s="328">
        <v>134092</v>
      </c>
      <c r="I114" s="328">
        <v>138429</v>
      </c>
      <c r="J114" s="328">
        <v>134139</v>
      </c>
      <c r="K114" s="328">
        <v>132265</v>
      </c>
      <c r="L114" s="328">
        <v>126341</v>
      </c>
      <c r="M114" s="328">
        <v>131723</v>
      </c>
      <c r="N114" s="328">
        <v>129397</v>
      </c>
      <c r="O114" s="328">
        <v>133666</v>
      </c>
      <c r="P114" s="328">
        <v>138309</v>
      </c>
      <c r="Q114" s="328">
        <v>145350</v>
      </c>
      <c r="R114" s="328">
        <v>139413</v>
      </c>
      <c r="S114" s="356">
        <v>139300</v>
      </c>
      <c r="T114" s="356">
        <v>139803</v>
      </c>
      <c r="U114" s="356">
        <v>139145</v>
      </c>
      <c r="V114" s="356">
        <v>124751</v>
      </c>
      <c r="W114" s="356">
        <v>142714</v>
      </c>
      <c r="X114" s="356">
        <v>144120</v>
      </c>
      <c r="Y114" s="356">
        <v>141149</v>
      </c>
      <c r="Z114" s="356">
        <v>149449</v>
      </c>
      <c r="AA114" s="356">
        <v>146429</v>
      </c>
      <c r="AB114" s="356">
        <v>138720</v>
      </c>
      <c r="AC114" s="356">
        <v>152275</v>
      </c>
      <c r="AD114" s="356">
        <v>159505</v>
      </c>
      <c r="AE114" s="356">
        <v>162296</v>
      </c>
    </row>
    <row r="115" spans="1:31">
      <c r="A115" s="328">
        <v>446</v>
      </c>
      <c r="B115" s="328" t="s">
        <v>239</v>
      </c>
      <c r="C115" s="328">
        <v>31951</v>
      </c>
      <c r="D115" s="328">
        <v>31510</v>
      </c>
      <c r="E115" s="328">
        <v>34416</v>
      </c>
      <c r="F115" s="328">
        <v>38321</v>
      </c>
      <c r="G115" s="328">
        <v>34876</v>
      </c>
      <c r="H115" s="328">
        <v>36661</v>
      </c>
      <c r="I115" s="328">
        <v>34796</v>
      </c>
      <c r="J115" s="328">
        <v>36895</v>
      </c>
      <c r="K115" s="328">
        <v>36770</v>
      </c>
      <c r="L115" s="328">
        <v>36616</v>
      </c>
      <c r="M115" s="328">
        <v>38448</v>
      </c>
      <c r="N115" s="328">
        <v>36827</v>
      </c>
      <c r="O115" s="328">
        <v>37387</v>
      </c>
      <c r="P115" s="328">
        <v>36683</v>
      </c>
      <c r="Q115" s="328">
        <v>36792</v>
      </c>
      <c r="R115" s="328">
        <v>36840</v>
      </c>
      <c r="S115" s="356">
        <v>33884</v>
      </c>
      <c r="T115" s="356">
        <v>32448</v>
      </c>
      <c r="U115" s="356">
        <v>31896</v>
      </c>
      <c r="V115" s="356">
        <v>31017</v>
      </c>
      <c r="W115" s="356">
        <v>29942</v>
      </c>
      <c r="X115" s="356">
        <v>29209</v>
      </c>
      <c r="Y115" s="356">
        <v>27703</v>
      </c>
      <c r="Z115" s="356">
        <v>28836</v>
      </c>
      <c r="AA115" s="356">
        <v>28938</v>
      </c>
      <c r="AB115" s="356">
        <v>31339</v>
      </c>
      <c r="AC115" s="356">
        <v>31213</v>
      </c>
      <c r="AD115" s="356">
        <v>32520</v>
      </c>
      <c r="AE115" s="356">
        <v>32818</v>
      </c>
    </row>
    <row r="116" spans="1:31">
      <c r="A116" s="328">
        <v>6</v>
      </c>
      <c r="B116" s="328" t="s">
        <v>130</v>
      </c>
      <c r="C116" s="328">
        <v>891486</v>
      </c>
      <c r="D116" s="328">
        <v>944131</v>
      </c>
      <c r="E116" s="328">
        <v>926151</v>
      </c>
      <c r="F116" s="328">
        <v>983577</v>
      </c>
      <c r="G116" s="328">
        <v>997879</v>
      </c>
      <c r="H116" s="328">
        <v>1068513</v>
      </c>
      <c r="I116" s="328">
        <v>1080117</v>
      </c>
      <c r="J116" s="328">
        <v>1055069</v>
      </c>
      <c r="K116" s="328">
        <v>1037989</v>
      </c>
      <c r="L116" s="328">
        <v>1067910</v>
      </c>
      <c r="M116" s="328">
        <v>1070674</v>
      </c>
      <c r="N116" s="328">
        <v>955240</v>
      </c>
      <c r="O116" s="328">
        <v>998139</v>
      </c>
      <c r="P116" s="328">
        <v>972163</v>
      </c>
      <c r="Q116" s="328">
        <v>978327</v>
      </c>
      <c r="R116" s="328">
        <v>964725</v>
      </c>
      <c r="S116" s="356">
        <v>956673</v>
      </c>
      <c r="T116" s="356">
        <v>948344</v>
      </c>
      <c r="U116" s="356">
        <v>913673</v>
      </c>
      <c r="V116" s="356">
        <v>861677</v>
      </c>
      <c r="W116" s="356">
        <v>908916</v>
      </c>
      <c r="X116" s="356">
        <v>914581</v>
      </c>
      <c r="Y116" s="356">
        <v>937064</v>
      </c>
      <c r="Z116" s="356">
        <v>916600</v>
      </c>
      <c r="AA116" s="356">
        <v>933764</v>
      </c>
      <c r="AB116" s="356">
        <v>944179</v>
      </c>
      <c r="AC116" s="356">
        <v>952301</v>
      </c>
      <c r="AD116" s="356">
        <v>998217</v>
      </c>
      <c r="AE116" s="356">
        <v>1013339</v>
      </c>
    </row>
    <row r="117" spans="1:31">
      <c r="A117" s="328">
        <v>208</v>
      </c>
      <c r="B117" s="328" t="s">
        <v>131</v>
      </c>
      <c r="C117" s="328">
        <v>130906</v>
      </c>
      <c r="D117" s="328">
        <v>131743</v>
      </c>
      <c r="E117" s="328">
        <v>130567</v>
      </c>
      <c r="F117" s="328">
        <v>144988</v>
      </c>
      <c r="G117" s="328">
        <v>150153</v>
      </c>
      <c r="H117" s="328">
        <v>162106</v>
      </c>
      <c r="I117" s="328">
        <v>163661</v>
      </c>
      <c r="J117" s="328">
        <v>151371</v>
      </c>
      <c r="K117" s="328">
        <v>147598</v>
      </c>
      <c r="L117" s="328">
        <v>185959</v>
      </c>
      <c r="M117" s="328">
        <v>158959</v>
      </c>
      <c r="N117" s="328">
        <v>134080</v>
      </c>
      <c r="O117" s="328">
        <v>114862</v>
      </c>
      <c r="P117" s="328">
        <v>106362</v>
      </c>
      <c r="Q117" s="328">
        <v>111270</v>
      </c>
      <c r="R117" s="328">
        <v>119207</v>
      </c>
      <c r="S117" s="356">
        <v>130182</v>
      </c>
      <c r="T117" s="356">
        <v>129167</v>
      </c>
      <c r="U117" s="356">
        <v>125843</v>
      </c>
      <c r="V117" s="356">
        <v>120952</v>
      </c>
      <c r="W117" s="356">
        <v>120510</v>
      </c>
      <c r="X117" s="356">
        <v>110523</v>
      </c>
      <c r="Y117" s="356">
        <v>113536</v>
      </c>
      <c r="Z117" s="356">
        <v>114655</v>
      </c>
      <c r="AA117" s="356">
        <v>134630</v>
      </c>
      <c r="AB117" s="356">
        <v>173321</v>
      </c>
      <c r="AC117" s="356">
        <v>135552</v>
      </c>
      <c r="AD117" s="356">
        <v>141012</v>
      </c>
      <c r="AE117" s="356">
        <v>165578</v>
      </c>
    </row>
    <row r="118" spans="1:31">
      <c r="A118" s="328">
        <v>212</v>
      </c>
      <c r="B118" s="328" t="s">
        <v>132</v>
      </c>
      <c r="C118" s="328">
        <v>179332</v>
      </c>
      <c r="D118" s="328">
        <v>189822</v>
      </c>
      <c r="E118" s="328">
        <v>189135</v>
      </c>
      <c r="F118" s="328">
        <v>190623</v>
      </c>
      <c r="G118" s="328">
        <v>191794</v>
      </c>
      <c r="H118" s="328">
        <v>218251</v>
      </c>
      <c r="I118" s="328">
        <v>219406</v>
      </c>
      <c r="J118" s="328">
        <v>212608</v>
      </c>
      <c r="K118" s="328">
        <v>209053</v>
      </c>
      <c r="L118" s="328">
        <v>209259</v>
      </c>
      <c r="M118" s="328">
        <v>225494</v>
      </c>
      <c r="N118" s="328">
        <v>192456</v>
      </c>
      <c r="O118" s="328">
        <v>204512</v>
      </c>
      <c r="P118" s="328">
        <v>202233</v>
      </c>
      <c r="Q118" s="328">
        <v>205468</v>
      </c>
      <c r="R118" s="328">
        <v>200958</v>
      </c>
      <c r="S118" s="356">
        <v>190957</v>
      </c>
      <c r="T118" s="356">
        <v>183298</v>
      </c>
      <c r="U118" s="356">
        <v>176964</v>
      </c>
      <c r="V118" s="356">
        <v>179436</v>
      </c>
      <c r="W118" s="356">
        <v>197006</v>
      </c>
      <c r="X118" s="356">
        <v>201982</v>
      </c>
      <c r="Y118" s="356">
        <v>211663</v>
      </c>
      <c r="Z118" s="356">
        <v>212607</v>
      </c>
      <c r="AA118" s="356">
        <v>208645</v>
      </c>
      <c r="AB118" s="356">
        <v>216599</v>
      </c>
      <c r="AC118" s="356">
        <v>230625</v>
      </c>
      <c r="AD118" s="356">
        <v>243752</v>
      </c>
      <c r="AE118" s="356">
        <v>238621</v>
      </c>
    </row>
    <row r="119" spans="1:31">
      <c r="A119" s="328">
        <v>227</v>
      </c>
      <c r="B119" s="328" t="s">
        <v>240</v>
      </c>
      <c r="C119" s="328">
        <v>122077</v>
      </c>
      <c r="D119" s="328">
        <v>129138</v>
      </c>
      <c r="E119" s="328">
        <v>131550</v>
      </c>
      <c r="F119" s="328">
        <v>136491</v>
      </c>
      <c r="G119" s="328">
        <v>139327</v>
      </c>
      <c r="H119" s="328">
        <v>148228</v>
      </c>
      <c r="I119" s="328">
        <v>146541</v>
      </c>
      <c r="J119" s="328">
        <v>144284</v>
      </c>
      <c r="K119" s="328">
        <v>137101</v>
      </c>
      <c r="L119" s="328">
        <v>131818</v>
      </c>
      <c r="M119" s="328">
        <v>143140</v>
      </c>
      <c r="N119" s="328">
        <v>133887</v>
      </c>
      <c r="O119" s="328">
        <v>140555</v>
      </c>
      <c r="P119" s="328">
        <v>134946</v>
      </c>
      <c r="Q119" s="328">
        <v>133933</v>
      </c>
      <c r="R119" s="328">
        <v>131643</v>
      </c>
      <c r="S119" s="356">
        <v>123594</v>
      </c>
      <c r="T119" s="356">
        <v>123172</v>
      </c>
      <c r="U119" s="356">
        <v>115722</v>
      </c>
      <c r="V119" s="356">
        <v>110521</v>
      </c>
      <c r="W119" s="356">
        <v>110094</v>
      </c>
      <c r="X119" s="356">
        <v>108218</v>
      </c>
      <c r="Y119" s="356">
        <v>112307</v>
      </c>
      <c r="Z119" s="356">
        <v>111890</v>
      </c>
      <c r="AA119" s="356">
        <v>109447</v>
      </c>
      <c r="AB119" s="356">
        <v>108070</v>
      </c>
      <c r="AC119" s="356">
        <v>108206</v>
      </c>
      <c r="AD119" s="356">
        <v>108008</v>
      </c>
      <c r="AE119" s="356">
        <v>110405</v>
      </c>
    </row>
    <row r="120" spans="1:31">
      <c r="A120" s="328">
        <v>229</v>
      </c>
      <c r="B120" s="328" t="s">
        <v>241</v>
      </c>
      <c r="C120" s="328">
        <v>259729</v>
      </c>
      <c r="D120" s="328">
        <v>265644</v>
      </c>
      <c r="E120" s="328">
        <v>277672</v>
      </c>
      <c r="F120" s="328">
        <v>292965</v>
      </c>
      <c r="G120" s="328">
        <v>291537</v>
      </c>
      <c r="H120" s="328">
        <v>304969</v>
      </c>
      <c r="I120" s="328">
        <v>299721</v>
      </c>
      <c r="J120" s="328">
        <v>298747</v>
      </c>
      <c r="K120" s="328">
        <v>286096</v>
      </c>
      <c r="L120" s="328">
        <v>288340</v>
      </c>
      <c r="M120" s="328">
        <v>288776</v>
      </c>
      <c r="N120" s="328">
        <v>269401</v>
      </c>
      <c r="O120" s="328">
        <v>297551</v>
      </c>
      <c r="P120" s="328">
        <v>299212</v>
      </c>
      <c r="Q120" s="328">
        <v>299627</v>
      </c>
      <c r="R120" s="328">
        <v>296103</v>
      </c>
      <c r="S120" s="356">
        <v>304129</v>
      </c>
      <c r="T120" s="356">
        <v>302734</v>
      </c>
      <c r="U120" s="356">
        <v>302092</v>
      </c>
      <c r="V120" s="356">
        <v>268536</v>
      </c>
      <c r="W120" s="356">
        <v>287525</v>
      </c>
      <c r="X120" s="356">
        <v>300340</v>
      </c>
      <c r="Y120" s="356">
        <v>307999</v>
      </c>
      <c r="Z120" s="356">
        <v>300476</v>
      </c>
      <c r="AA120" s="356">
        <v>294553</v>
      </c>
      <c r="AB120" s="356">
        <v>297159</v>
      </c>
      <c r="AC120" s="356">
        <v>304066</v>
      </c>
      <c r="AD120" s="356">
        <v>313988</v>
      </c>
      <c r="AE120" s="356">
        <v>304776</v>
      </c>
    </row>
    <row r="121" spans="1:31">
      <c r="A121" s="328">
        <v>464</v>
      </c>
      <c r="B121" s="328" t="s">
        <v>133</v>
      </c>
      <c r="C121" s="328">
        <v>97219</v>
      </c>
      <c r="D121" s="328">
        <v>93300</v>
      </c>
      <c r="E121" s="328">
        <v>87733</v>
      </c>
      <c r="F121" s="328">
        <v>104983</v>
      </c>
      <c r="G121" s="328">
        <v>110638</v>
      </c>
      <c r="H121" s="328">
        <v>115217</v>
      </c>
      <c r="I121" s="328">
        <v>121200</v>
      </c>
      <c r="J121" s="328">
        <v>127269</v>
      </c>
      <c r="K121" s="328">
        <v>134527</v>
      </c>
      <c r="L121" s="328">
        <v>134002</v>
      </c>
      <c r="M121" s="328">
        <v>134101</v>
      </c>
      <c r="N121" s="328">
        <v>113732</v>
      </c>
      <c r="O121" s="328">
        <v>124094</v>
      </c>
      <c r="P121" s="328">
        <v>116199</v>
      </c>
      <c r="Q121" s="328">
        <v>113010</v>
      </c>
      <c r="R121" s="328">
        <v>106910</v>
      </c>
      <c r="S121" s="356">
        <v>103136</v>
      </c>
      <c r="T121" s="356">
        <v>106353</v>
      </c>
      <c r="U121" s="356">
        <v>93933</v>
      </c>
      <c r="V121" s="356">
        <v>87056</v>
      </c>
      <c r="W121" s="356">
        <v>95805</v>
      </c>
      <c r="X121" s="356">
        <v>99522</v>
      </c>
      <c r="Y121" s="356">
        <v>98234</v>
      </c>
      <c r="Z121" s="356">
        <v>83446</v>
      </c>
      <c r="AA121" s="356">
        <v>89652</v>
      </c>
      <c r="AB121" s="356">
        <v>53283</v>
      </c>
      <c r="AC121" s="356">
        <v>73274</v>
      </c>
      <c r="AD121" s="356">
        <v>90814</v>
      </c>
      <c r="AE121" s="356">
        <v>92691</v>
      </c>
    </row>
    <row r="122" spans="1:31">
      <c r="A122" s="328">
        <v>481</v>
      </c>
      <c r="B122" s="328" t="s">
        <v>134</v>
      </c>
      <c r="C122" s="328">
        <v>43486</v>
      </c>
      <c r="D122" s="328">
        <v>45795</v>
      </c>
      <c r="E122" s="328">
        <v>48320</v>
      </c>
      <c r="F122" s="328">
        <v>47890</v>
      </c>
      <c r="G122" s="328">
        <v>47044</v>
      </c>
      <c r="H122" s="328">
        <v>51744</v>
      </c>
      <c r="I122" s="328">
        <v>54536</v>
      </c>
      <c r="J122" s="328">
        <v>50109</v>
      </c>
      <c r="K122" s="328">
        <v>53558</v>
      </c>
      <c r="L122" s="328">
        <v>49227</v>
      </c>
      <c r="M122" s="328">
        <v>52758</v>
      </c>
      <c r="N122" s="328">
        <v>49044</v>
      </c>
      <c r="O122" s="328">
        <v>48144</v>
      </c>
      <c r="P122" s="328">
        <v>46950</v>
      </c>
      <c r="Q122" s="328">
        <v>48510</v>
      </c>
      <c r="R122" s="328">
        <v>47751</v>
      </c>
      <c r="S122" s="356">
        <v>44864</v>
      </c>
      <c r="T122" s="356">
        <v>45619</v>
      </c>
      <c r="U122" s="356">
        <v>42625</v>
      </c>
      <c r="V122" s="356">
        <v>39909</v>
      </c>
      <c r="W122" s="356">
        <v>40379</v>
      </c>
      <c r="X122" s="356">
        <v>38276</v>
      </c>
      <c r="Y122" s="356">
        <v>39049</v>
      </c>
      <c r="Z122" s="356">
        <v>39343</v>
      </c>
      <c r="AA122" s="356">
        <v>43635</v>
      </c>
      <c r="AB122" s="356">
        <v>43247</v>
      </c>
      <c r="AC122" s="356">
        <v>48552</v>
      </c>
      <c r="AD122" s="356">
        <v>47625</v>
      </c>
      <c r="AE122" s="356">
        <v>47846</v>
      </c>
    </row>
    <row r="123" spans="1:31">
      <c r="A123" s="328">
        <v>501</v>
      </c>
      <c r="B123" s="328" t="s">
        <v>242</v>
      </c>
      <c r="C123" s="328">
        <v>58737</v>
      </c>
      <c r="D123" s="328">
        <v>88689</v>
      </c>
      <c r="E123" s="328">
        <v>61174</v>
      </c>
      <c r="F123" s="328">
        <v>65637</v>
      </c>
      <c r="G123" s="328">
        <v>67386</v>
      </c>
      <c r="H123" s="328">
        <v>67998</v>
      </c>
      <c r="I123" s="328">
        <v>75052</v>
      </c>
      <c r="J123" s="328">
        <v>70681</v>
      </c>
      <c r="K123" s="328">
        <v>70056</v>
      </c>
      <c r="L123" s="328">
        <v>69305</v>
      </c>
      <c r="M123" s="328">
        <v>67446</v>
      </c>
      <c r="N123" s="328">
        <v>62640</v>
      </c>
      <c r="O123" s="328">
        <v>68421</v>
      </c>
      <c r="P123" s="328">
        <v>66261</v>
      </c>
      <c r="Q123" s="328">
        <v>66509</v>
      </c>
      <c r="R123" s="328">
        <v>62153</v>
      </c>
      <c r="S123" s="356">
        <v>59811</v>
      </c>
      <c r="T123" s="356">
        <v>58001</v>
      </c>
      <c r="U123" s="356">
        <v>56494</v>
      </c>
      <c r="V123" s="356">
        <v>55267</v>
      </c>
      <c r="W123" s="356">
        <v>57597</v>
      </c>
      <c r="X123" s="356">
        <v>55720</v>
      </c>
      <c r="Y123" s="356">
        <v>54276</v>
      </c>
      <c r="Z123" s="356">
        <v>54183</v>
      </c>
      <c r="AA123" s="356">
        <v>53202</v>
      </c>
      <c r="AB123" s="356">
        <v>52500</v>
      </c>
      <c r="AC123" s="356">
        <v>52026</v>
      </c>
      <c r="AD123" s="356">
        <v>53018</v>
      </c>
      <c r="AE123" s="356">
        <v>53422</v>
      </c>
    </row>
    <row r="124" spans="1:31">
      <c r="A124" s="328">
        <v>7</v>
      </c>
      <c r="B124" s="328" t="s">
        <v>32</v>
      </c>
      <c r="C124" s="328">
        <v>581752</v>
      </c>
      <c r="D124" s="328">
        <v>592994</v>
      </c>
      <c r="E124" s="328">
        <v>608019</v>
      </c>
      <c r="F124" s="328">
        <v>644647</v>
      </c>
      <c r="G124" s="328">
        <v>626392</v>
      </c>
      <c r="H124" s="328">
        <v>660159</v>
      </c>
      <c r="I124" s="328">
        <v>691636</v>
      </c>
      <c r="J124" s="328">
        <v>703527</v>
      </c>
      <c r="K124" s="328">
        <v>699310</v>
      </c>
      <c r="L124" s="328">
        <v>697424</v>
      </c>
      <c r="M124" s="328">
        <v>703303</v>
      </c>
      <c r="N124" s="328">
        <v>646173</v>
      </c>
      <c r="O124" s="328">
        <v>702190</v>
      </c>
      <c r="P124" s="328">
        <v>669259</v>
      </c>
      <c r="Q124" s="328">
        <v>673765</v>
      </c>
      <c r="R124" s="328">
        <v>659360</v>
      </c>
      <c r="S124" s="356">
        <v>613798</v>
      </c>
      <c r="T124" s="356">
        <v>610654</v>
      </c>
      <c r="U124" s="356">
        <v>574592</v>
      </c>
      <c r="V124" s="356">
        <v>548385</v>
      </c>
      <c r="W124" s="356">
        <v>555486</v>
      </c>
      <c r="X124" s="356">
        <v>557951</v>
      </c>
      <c r="Y124" s="356">
        <v>568392</v>
      </c>
      <c r="Z124" s="356">
        <v>582615</v>
      </c>
      <c r="AA124" s="356">
        <v>587075</v>
      </c>
      <c r="AB124" s="356">
        <v>601643</v>
      </c>
      <c r="AC124" s="356">
        <v>595296</v>
      </c>
      <c r="AD124" s="356">
        <v>615172</v>
      </c>
      <c r="AE124" s="356">
        <v>605394</v>
      </c>
    </row>
    <row r="125" spans="1:31">
      <c r="A125" s="328">
        <v>209</v>
      </c>
      <c r="B125" s="328" t="s">
        <v>243</v>
      </c>
      <c r="C125" s="328">
        <v>277929</v>
      </c>
      <c r="D125" s="328">
        <v>280168</v>
      </c>
      <c r="E125" s="328">
        <v>287579</v>
      </c>
      <c r="F125" s="328">
        <v>306099</v>
      </c>
      <c r="G125" s="328">
        <v>294636</v>
      </c>
      <c r="H125" s="328">
        <v>313352</v>
      </c>
      <c r="I125" s="328">
        <v>323982</v>
      </c>
      <c r="J125" s="328">
        <v>328119</v>
      </c>
      <c r="K125" s="328">
        <v>327919</v>
      </c>
      <c r="L125" s="328">
        <v>327109</v>
      </c>
      <c r="M125" s="328">
        <v>329843</v>
      </c>
      <c r="N125" s="328">
        <v>304860</v>
      </c>
      <c r="O125" s="328">
        <v>342012</v>
      </c>
      <c r="P125" s="328">
        <v>325405</v>
      </c>
      <c r="Q125" s="328">
        <v>330443</v>
      </c>
      <c r="R125" s="328">
        <v>321552</v>
      </c>
      <c r="S125" s="356">
        <v>300494</v>
      </c>
      <c r="T125" s="356">
        <v>297522</v>
      </c>
      <c r="U125" s="356">
        <v>282303</v>
      </c>
      <c r="V125" s="356">
        <v>272699</v>
      </c>
      <c r="W125" s="356">
        <v>275100</v>
      </c>
      <c r="X125" s="356">
        <v>273471</v>
      </c>
      <c r="Y125" s="356">
        <v>279998</v>
      </c>
      <c r="Z125" s="356">
        <v>287273</v>
      </c>
      <c r="AA125" s="356">
        <v>279819</v>
      </c>
      <c r="AB125" s="356">
        <v>285240</v>
      </c>
      <c r="AC125" s="356">
        <v>281181</v>
      </c>
      <c r="AD125" s="356">
        <v>285418</v>
      </c>
      <c r="AE125" s="356">
        <v>285281</v>
      </c>
    </row>
    <row r="126" spans="1:31">
      <c r="A126" s="328">
        <v>222</v>
      </c>
      <c r="B126" s="328" t="s">
        <v>244</v>
      </c>
      <c r="C126" s="328">
        <v>87017</v>
      </c>
      <c r="D126" s="328">
        <v>91924</v>
      </c>
      <c r="E126" s="328">
        <v>93267</v>
      </c>
      <c r="F126" s="328">
        <v>94201</v>
      </c>
      <c r="G126" s="328">
        <v>95066</v>
      </c>
      <c r="H126" s="328">
        <v>98982</v>
      </c>
      <c r="I126" s="328">
        <v>107134</v>
      </c>
      <c r="J126" s="328">
        <v>110516</v>
      </c>
      <c r="K126" s="328">
        <v>108587</v>
      </c>
      <c r="L126" s="328">
        <v>108298</v>
      </c>
      <c r="M126" s="328">
        <v>106281</v>
      </c>
      <c r="N126" s="328">
        <v>95944</v>
      </c>
      <c r="O126" s="328">
        <v>108531</v>
      </c>
      <c r="P126" s="328">
        <v>96868</v>
      </c>
      <c r="Q126" s="328">
        <v>95308</v>
      </c>
      <c r="R126" s="328">
        <v>94980</v>
      </c>
      <c r="S126" s="356">
        <v>88760</v>
      </c>
      <c r="T126" s="356">
        <v>84673</v>
      </c>
      <c r="U126" s="356">
        <v>78950</v>
      </c>
      <c r="V126" s="356">
        <v>67952</v>
      </c>
      <c r="W126" s="356">
        <v>72869</v>
      </c>
      <c r="X126" s="356">
        <v>79548</v>
      </c>
      <c r="Y126" s="356">
        <v>82219</v>
      </c>
      <c r="Z126" s="356">
        <v>81466</v>
      </c>
      <c r="AA126" s="356">
        <v>80644</v>
      </c>
      <c r="AB126" s="356">
        <v>75990</v>
      </c>
      <c r="AC126" s="356">
        <v>75332</v>
      </c>
      <c r="AD126" s="356">
        <v>79818</v>
      </c>
      <c r="AE126" s="356">
        <v>78009</v>
      </c>
    </row>
    <row r="127" spans="1:31">
      <c r="A127" s="328">
        <v>225</v>
      </c>
      <c r="B127" s="328" t="s">
        <v>245</v>
      </c>
      <c r="C127" s="328">
        <v>109371</v>
      </c>
      <c r="D127" s="328">
        <v>113199</v>
      </c>
      <c r="E127" s="328">
        <v>114634</v>
      </c>
      <c r="F127" s="328">
        <v>121053</v>
      </c>
      <c r="G127" s="328">
        <v>122333</v>
      </c>
      <c r="H127" s="328">
        <v>131209</v>
      </c>
      <c r="I127" s="328">
        <v>141644</v>
      </c>
      <c r="J127" s="328">
        <v>144747</v>
      </c>
      <c r="K127" s="328">
        <v>140710</v>
      </c>
      <c r="L127" s="328">
        <v>141458</v>
      </c>
      <c r="M127" s="328">
        <v>145527</v>
      </c>
      <c r="N127" s="328">
        <v>132712</v>
      </c>
      <c r="O127" s="328">
        <v>133203</v>
      </c>
      <c r="P127" s="328">
        <v>130823</v>
      </c>
      <c r="Q127" s="328">
        <v>131584</v>
      </c>
      <c r="R127" s="328">
        <v>126958</v>
      </c>
      <c r="S127" s="356">
        <v>120076</v>
      </c>
      <c r="T127" s="356">
        <v>126487</v>
      </c>
      <c r="U127" s="356">
        <v>119093</v>
      </c>
      <c r="V127" s="356">
        <v>117210</v>
      </c>
      <c r="W127" s="356">
        <v>120237</v>
      </c>
      <c r="X127" s="356">
        <v>119767</v>
      </c>
      <c r="Y127" s="356">
        <v>119665</v>
      </c>
      <c r="Z127" s="356">
        <v>126013</v>
      </c>
      <c r="AA127" s="356">
        <v>137989</v>
      </c>
      <c r="AB127" s="356">
        <v>145764</v>
      </c>
      <c r="AC127" s="356">
        <v>152956</v>
      </c>
      <c r="AD127" s="356">
        <v>157128</v>
      </c>
      <c r="AE127" s="356">
        <v>152198</v>
      </c>
    </row>
    <row r="128" spans="1:31">
      <c r="A128" s="328">
        <v>585</v>
      </c>
      <c r="B128" s="328" t="s">
        <v>246</v>
      </c>
      <c r="C128" s="328">
        <v>62502</v>
      </c>
      <c r="D128" s="328">
        <v>63061</v>
      </c>
      <c r="E128" s="328">
        <v>65340</v>
      </c>
      <c r="F128" s="328">
        <v>70808</v>
      </c>
      <c r="G128" s="328">
        <v>65002</v>
      </c>
      <c r="H128" s="328">
        <v>68691</v>
      </c>
      <c r="I128" s="328">
        <v>69642</v>
      </c>
      <c r="J128" s="328">
        <v>69896</v>
      </c>
      <c r="K128" s="328">
        <v>69910</v>
      </c>
      <c r="L128" s="328">
        <v>71373</v>
      </c>
      <c r="M128" s="328">
        <v>70551</v>
      </c>
      <c r="N128" s="328">
        <v>64984</v>
      </c>
      <c r="O128" s="328">
        <v>68421</v>
      </c>
      <c r="P128" s="328">
        <v>66431</v>
      </c>
      <c r="Q128" s="328">
        <v>66612</v>
      </c>
      <c r="R128" s="328">
        <v>66692</v>
      </c>
      <c r="S128" s="356">
        <v>60048</v>
      </c>
      <c r="T128" s="356">
        <v>58930</v>
      </c>
      <c r="U128" s="356">
        <v>54723</v>
      </c>
      <c r="V128" s="356">
        <v>52417</v>
      </c>
      <c r="W128" s="356">
        <v>50435</v>
      </c>
      <c r="X128" s="356">
        <v>49671</v>
      </c>
      <c r="Y128" s="356">
        <v>51001</v>
      </c>
      <c r="Z128" s="356">
        <v>50397</v>
      </c>
      <c r="AA128" s="356">
        <v>50500</v>
      </c>
      <c r="AB128" s="356">
        <v>48990</v>
      </c>
      <c r="AC128" s="356">
        <v>49271</v>
      </c>
      <c r="AD128" s="356">
        <v>52914</v>
      </c>
      <c r="AE128" s="356">
        <v>49448</v>
      </c>
    </row>
    <row r="129" spans="1:34">
      <c r="A129" s="328">
        <v>586</v>
      </c>
      <c r="B129" s="328" t="s">
        <v>247</v>
      </c>
      <c r="C129" s="328">
        <v>44933</v>
      </c>
      <c r="D129" s="328">
        <v>44642</v>
      </c>
      <c r="E129" s="328">
        <v>47199</v>
      </c>
      <c r="F129" s="328">
        <v>52486</v>
      </c>
      <c r="G129" s="328">
        <v>49355</v>
      </c>
      <c r="H129" s="328">
        <v>47925</v>
      </c>
      <c r="I129" s="328">
        <v>49234</v>
      </c>
      <c r="J129" s="328">
        <v>50249</v>
      </c>
      <c r="K129" s="328">
        <v>52184</v>
      </c>
      <c r="L129" s="328">
        <v>49186</v>
      </c>
      <c r="M129" s="328">
        <v>51101</v>
      </c>
      <c r="N129" s="328">
        <v>47673</v>
      </c>
      <c r="O129" s="328">
        <v>50023</v>
      </c>
      <c r="P129" s="328">
        <v>49732</v>
      </c>
      <c r="Q129" s="328">
        <v>49818</v>
      </c>
      <c r="R129" s="328">
        <v>49178</v>
      </c>
      <c r="S129" s="356">
        <v>44420</v>
      </c>
      <c r="T129" s="356">
        <v>43042</v>
      </c>
      <c r="U129" s="356">
        <v>39523</v>
      </c>
      <c r="V129" s="356">
        <v>38107</v>
      </c>
      <c r="W129" s="356">
        <v>36845</v>
      </c>
      <c r="X129" s="356">
        <v>35494</v>
      </c>
      <c r="Y129" s="356">
        <v>35509</v>
      </c>
      <c r="Z129" s="356">
        <v>37466</v>
      </c>
      <c r="AA129" s="356">
        <v>38123</v>
      </c>
      <c r="AB129" s="356">
        <v>45659</v>
      </c>
      <c r="AC129" s="356">
        <v>36556</v>
      </c>
      <c r="AD129" s="356">
        <v>39894</v>
      </c>
      <c r="AE129" s="356">
        <v>40458</v>
      </c>
    </row>
    <row r="130" spans="1:34">
      <c r="A130" s="328">
        <v>8</v>
      </c>
      <c r="B130" s="328" t="s">
        <v>33</v>
      </c>
      <c r="C130" s="328">
        <v>327297</v>
      </c>
      <c r="D130" s="328">
        <v>341159</v>
      </c>
      <c r="E130" s="328">
        <v>357195</v>
      </c>
      <c r="F130" s="328">
        <v>369258</v>
      </c>
      <c r="G130" s="328">
        <v>387328</v>
      </c>
      <c r="H130" s="328">
        <v>407762</v>
      </c>
      <c r="I130" s="328">
        <v>407629</v>
      </c>
      <c r="J130" s="328">
        <v>378945</v>
      </c>
      <c r="K130" s="328">
        <v>376194</v>
      </c>
      <c r="L130" s="328">
        <v>359657</v>
      </c>
      <c r="M130" s="328">
        <v>378601</v>
      </c>
      <c r="N130" s="328">
        <v>364119</v>
      </c>
      <c r="O130" s="328">
        <v>404506</v>
      </c>
      <c r="P130" s="328">
        <v>394124</v>
      </c>
      <c r="Q130" s="328">
        <v>391820</v>
      </c>
      <c r="R130" s="328">
        <v>391512</v>
      </c>
      <c r="S130" s="356">
        <v>382284</v>
      </c>
      <c r="T130" s="356">
        <v>385161</v>
      </c>
      <c r="U130" s="356">
        <v>354145</v>
      </c>
      <c r="V130" s="356">
        <v>329782</v>
      </c>
      <c r="W130" s="356">
        <v>341753</v>
      </c>
      <c r="X130" s="356">
        <v>336624</v>
      </c>
      <c r="Y130" s="356">
        <v>276965</v>
      </c>
      <c r="Z130" s="356">
        <v>363519</v>
      </c>
      <c r="AA130" s="356">
        <v>352141</v>
      </c>
      <c r="AB130" s="356">
        <v>364858</v>
      </c>
      <c r="AC130" s="356">
        <v>368429</v>
      </c>
      <c r="AD130" s="356">
        <v>376997</v>
      </c>
      <c r="AE130" s="356">
        <v>381361</v>
      </c>
    </row>
    <row r="131" spans="1:34">
      <c r="A131" s="328">
        <v>221</v>
      </c>
      <c r="B131" s="328" t="s">
        <v>268</v>
      </c>
      <c r="C131" s="328">
        <v>113278</v>
      </c>
      <c r="D131" s="328">
        <v>120455</v>
      </c>
      <c r="E131" s="328">
        <v>135389</v>
      </c>
      <c r="F131" s="328">
        <v>145866</v>
      </c>
      <c r="G131" s="328">
        <v>161257</v>
      </c>
      <c r="H131" s="328">
        <v>172220</v>
      </c>
      <c r="I131" s="328">
        <v>176813</v>
      </c>
      <c r="J131" s="328">
        <v>152071</v>
      </c>
      <c r="K131" s="328">
        <v>146030</v>
      </c>
      <c r="L131" s="328">
        <v>136927</v>
      </c>
      <c r="M131" s="328">
        <v>143447</v>
      </c>
      <c r="N131" s="328">
        <v>142466</v>
      </c>
      <c r="O131" s="328">
        <v>156463</v>
      </c>
      <c r="P131" s="328">
        <v>153200</v>
      </c>
      <c r="Q131" s="328">
        <v>144896</v>
      </c>
      <c r="R131" s="328">
        <v>149378</v>
      </c>
      <c r="S131" s="356">
        <v>148031</v>
      </c>
      <c r="T131" s="356">
        <v>146585</v>
      </c>
      <c r="U131" s="356">
        <v>139027</v>
      </c>
      <c r="V131" s="356">
        <v>132674</v>
      </c>
      <c r="W131" s="356">
        <v>138076</v>
      </c>
      <c r="X131" s="356">
        <v>112771</v>
      </c>
      <c r="Y131" s="356">
        <v>50878</v>
      </c>
      <c r="Z131" s="356">
        <v>136438</v>
      </c>
      <c r="AA131" s="356">
        <v>132136</v>
      </c>
      <c r="AB131" s="356">
        <v>138119</v>
      </c>
      <c r="AC131" s="356">
        <v>142727</v>
      </c>
      <c r="AD131" s="356">
        <v>148253</v>
      </c>
      <c r="AE131" s="356">
        <v>155774</v>
      </c>
    </row>
    <row r="132" spans="1:34">
      <c r="A132" s="328">
        <v>223</v>
      </c>
      <c r="B132" s="328" t="s">
        <v>248</v>
      </c>
      <c r="C132" s="328">
        <v>214019</v>
      </c>
      <c r="D132" s="328">
        <v>220704</v>
      </c>
      <c r="E132" s="328">
        <v>221806</v>
      </c>
      <c r="F132" s="328">
        <v>223392</v>
      </c>
      <c r="G132" s="328">
        <v>226071</v>
      </c>
      <c r="H132" s="328">
        <v>235542</v>
      </c>
      <c r="I132" s="328">
        <v>230816</v>
      </c>
      <c r="J132" s="328">
        <v>226874</v>
      </c>
      <c r="K132" s="328">
        <v>230164</v>
      </c>
      <c r="L132" s="328">
        <v>222730</v>
      </c>
      <c r="M132" s="328">
        <v>235154</v>
      </c>
      <c r="N132" s="328">
        <v>221653</v>
      </c>
      <c r="O132" s="328">
        <v>248043</v>
      </c>
      <c r="P132" s="328">
        <v>240924</v>
      </c>
      <c r="Q132" s="328">
        <v>246924</v>
      </c>
      <c r="R132" s="328">
        <v>242134</v>
      </c>
      <c r="S132" s="356">
        <v>234253</v>
      </c>
      <c r="T132" s="356">
        <v>238576</v>
      </c>
      <c r="U132" s="356">
        <v>215118</v>
      </c>
      <c r="V132" s="356">
        <v>197108</v>
      </c>
      <c r="W132" s="356">
        <v>203677</v>
      </c>
      <c r="X132" s="356">
        <v>223853</v>
      </c>
      <c r="Y132" s="356">
        <v>226087</v>
      </c>
      <c r="Z132" s="356">
        <v>227081</v>
      </c>
      <c r="AA132" s="356">
        <v>220005</v>
      </c>
      <c r="AB132" s="356">
        <v>226739</v>
      </c>
      <c r="AC132" s="356">
        <v>225702</v>
      </c>
      <c r="AD132" s="356">
        <v>228744</v>
      </c>
      <c r="AE132" s="356">
        <v>225587</v>
      </c>
    </row>
    <row r="133" spans="1:34">
      <c r="A133" s="328">
        <v>9</v>
      </c>
      <c r="B133" s="328" t="s">
        <v>34</v>
      </c>
      <c r="C133" s="328">
        <v>496450</v>
      </c>
      <c r="D133" s="328">
        <v>512837</v>
      </c>
      <c r="E133" s="328">
        <v>514178</v>
      </c>
      <c r="F133" s="328">
        <v>544743</v>
      </c>
      <c r="G133" s="328">
        <v>542845</v>
      </c>
      <c r="H133" s="328">
        <v>556999</v>
      </c>
      <c r="I133" s="328">
        <v>566536</v>
      </c>
      <c r="J133" s="328">
        <v>585191</v>
      </c>
      <c r="K133" s="328">
        <v>556201</v>
      </c>
      <c r="L133" s="328">
        <v>548284</v>
      </c>
      <c r="M133" s="328">
        <v>550004</v>
      </c>
      <c r="N133" s="328">
        <v>512648</v>
      </c>
      <c r="O133" s="328">
        <v>561676</v>
      </c>
      <c r="P133" s="328">
        <v>526530</v>
      </c>
      <c r="Q133" s="328">
        <v>523385</v>
      </c>
      <c r="R133" s="328">
        <v>510198</v>
      </c>
      <c r="S133" s="356">
        <v>483470</v>
      </c>
      <c r="T133" s="356">
        <v>470624</v>
      </c>
      <c r="U133" s="356">
        <v>447739</v>
      </c>
      <c r="V133" s="356">
        <v>430050</v>
      </c>
      <c r="W133" s="356">
        <v>443224</v>
      </c>
      <c r="X133" s="356">
        <v>427680</v>
      </c>
      <c r="Y133" s="356">
        <v>429250</v>
      </c>
      <c r="Z133" s="356">
        <v>431503</v>
      </c>
      <c r="AA133" s="356">
        <v>425505</v>
      </c>
      <c r="AB133" s="356">
        <v>430884</v>
      </c>
      <c r="AC133" s="356">
        <v>428075</v>
      </c>
      <c r="AD133" s="356">
        <v>430734</v>
      </c>
      <c r="AE133" s="356">
        <v>428777</v>
      </c>
    </row>
    <row r="134" spans="1:34">
      <c r="A134" s="328">
        <v>205</v>
      </c>
      <c r="B134" s="328" t="s">
        <v>249</v>
      </c>
      <c r="C134" s="328">
        <v>207601</v>
      </c>
      <c r="D134" s="328">
        <v>213065</v>
      </c>
      <c r="E134" s="328">
        <v>209148</v>
      </c>
      <c r="F134" s="328">
        <v>219537</v>
      </c>
      <c r="G134" s="328">
        <v>227789</v>
      </c>
      <c r="H134" s="328">
        <v>225110</v>
      </c>
      <c r="I134" s="328">
        <v>225279</v>
      </c>
      <c r="J134" s="328">
        <v>237933</v>
      </c>
      <c r="K134" s="328">
        <v>224049</v>
      </c>
      <c r="L134" s="328">
        <v>223028</v>
      </c>
      <c r="M134" s="328">
        <v>236317</v>
      </c>
      <c r="N134" s="328">
        <v>216119</v>
      </c>
      <c r="O134" s="328">
        <v>225809</v>
      </c>
      <c r="P134" s="328">
        <v>202664</v>
      </c>
      <c r="Q134" s="328">
        <v>204446</v>
      </c>
      <c r="R134" s="328">
        <v>198672</v>
      </c>
      <c r="S134" s="356">
        <v>192561</v>
      </c>
      <c r="T134" s="356">
        <v>182579</v>
      </c>
      <c r="U134" s="356">
        <v>169242</v>
      </c>
      <c r="V134" s="356">
        <v>166603</v>
      </c>
      <c r="W134" s="356">
        <v>170460</v>
      </c>
      <c r="X134" s="356">
        <v>158316</v>
      </c>
      <c r="Y134" s="356">
        <v>157721</v>
      </c>
      <c r="Z134" s="356">
        <v>158472</v>
      </c>
      <c r="AA134" s="356">
        <v>155749</v>
      </c>
      <c r="AB134" s="356">
        <v>162777</v>
      </c>
      <c r="AC134" s="356">
        <v>150514</v>
      </c>
      <c r="AD134" s="356">
        <v>150597</v>
      </c>
      <c r="AE134" s="356">
        <v>150655</v>
      </c>
    </row>
    <row r="135" spans="1:34">
      <c r="A135" s="328">
        <v>224</v>
      </c>
      <c r="B135" s="328" t="s">
        <v>250</v>
      </c>
      <c r="C135" s="328">
        <v>157870</v>
      </c>
      <c r="D135" s="328">
        <v>162573</v>
      </c>
      <c r="E135" s="328">
        <v>165270</v>
      </c>
      <c r="F135" s="328">
        <v>181056</v>
      </c>
      <c r="G135" s="328">
        <v>177379</v>
      </c>
      <c r="H135" s="328">
        <v>174701</v>
      </c>
      <c r="I135" s="328">
        <v>181763</v>
      </c>
      <c r="J135" s="328">
        <v>177587</v>
      </c>
      <c r="K135" s="328">
        <v>176689</v>
      </c>
      <c r="L135" s="328">
        <v>164626</v>
      </c>
      <c r="M135" s="328">
        <v>169282</v>
      </c>
      <c r="N135" s="328">
        <v>159567</v>
      </c>
      <c r="O135" s="328">
        <v>180688</v>
      </c>
      <c r="P135" s="328">
        <v>176449</v>
      </c>
      <c r="Q135" s="328">
        <v>170823</v>
      </c>
      <c r="R135" s="328">
        <v>167064</v>
      </c>
      <c r="S135" s="356">
        <v>154086</v>
      </c>
      <c r="T135" s="356">
        <v>150442</v>
      </c>
      <c r="U135" s="356">
        <v>146556</v>
      </c>
      <c r="V135" s="356">
        <v>138196</v>
      </c>
      <c r="W135" s="356">
        <v>146531</v>
      </c>
      <c r="X135" s="356">
        <v>144912</v>
      </c>
      <c r="Y135" s="356">
        <v>140631</v>
      </c>
      <c r="Z135" s="356">
        <v>143482</v>
      </c>
      <c r="AA135" s="356">
        <v>141645</v>
      </c>
      <c r="AB135" s="356">
        <v>145131</v>
      </c>
      <c r="AC135" s="356">
        <v>144499</v>
      </c>
      <c r="AD135" s="356">
        <v>147115</v>
      </c>
      <c r="AE135" s="356">
        <v>146702</v>
      </c>
    </row>
    <row r="136" spans="1:34">
      <c r="A136" s="341">
        <v>226</v>
      </c>
      <c r="B136" s="341" t="s">
        <v>251</v>
      </c>
      <c r="C136" s="341">
        <v>130979</v>
      </c>
      <c r="D136" s="341">
        <v>137199</v>
      </c>
      <c r="E136" s="341">
        <v>139760</v>
      </c>
      <c r="F136" s="341">
        <v>144150</v>
      </c>
      <c r="G136" s="341">
        <v>137677</v>
      </c>
      <c r="H136" s="341">
        <v>157188</v>
      </c>
      <c r="I136" s="341">
        <v>159494</v>
      </c>
      <c r="J136" s="341">
        <v>169671</v>
      </c>
      <c r="K136" s="341">
        <v>155463</v>
      </c>
      <c r="L136" s="341">
        <v>160630</v>
      </c>
      <c r="M136" s="341">
        <v>144405</v>
      </c>
      <c r="N136" s="341">
        <v>136962</v>
      </c>
      <c r="O136" s="341">
        <v>155179</v>
      </c>
      <c r="P136" s="341">
        <v>147417</v>
      </c>
      <c r="Q136" s="341">
        <v>148116</v>
      </c>
      <c r="R136" s="341">
        <v>144462</v>
      </c>
      <c r="S136" s="342">
        <v>136823</v>
      </c>
      <c r="T136" s="342">
        <v>137603</v>
      </c>
      <c r="U136" s="342">
        <v>131941</v>
      </c>
      <c r="V136" s="342">
        <v>125251</v>
      </c>
      <c r="W136" s="342">
        <v>126233</v>
      </c>
      <c r="X136" s="342">
        <v>124452</v>
      </c>
      <c r="Y136" s="342">
        <v>130898</v>
      </c>
      <c r="Z136" s="342">
        <v>129549</v>
      </c>
      <c r="AA136" s="342">
        <v>128111</v>
      </c>
      <c r="AB136" s="342">
        <v>122976</v>
      </c>
      <c r="AC136" s="342">
        <v>133062</v>
      </c>
      <c r="AD136" s="342">
        <v>133022</v>
      </c>
      <c r="AE136" s="342">
        <v>131420</v>
      </c>
      <c r="AF136" s="336"/>
      <c r="AG136" s="336"/>
      <c r="AH136" s="33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2020-11-14T04:59:05Z</cp:lastPrinted>
  <dcterms:created xsi:type="dcterms:W3CDTF">2015-10-01T01:31:47Z</dcterms:created>
  <dcterms:modified xsi:type="dcterms:W3CDTF">2021-03-18T03:30:32Z</dcterms:modified>
</cp:coreProperties>
</file>